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PM COOPERATION VF\"/>
    </mc:Choice>
  </mc:AlternateContent>
  <bookViews>
    <workbookView xWindow="-105" yWindow="-105" windowWidth="19425" windowHeight="10305" activeTab="2"/>
  </bookViews>
  <sheets>
    <sheet name="Fournitures AO et Cotation" sheetId="4" r:id="rId1"/>
    <sheet name="Travaux" sheetId="6" r:id="rId2"/>
    <sheet name="Prest. Intell." sheetId="3" r:id="rId3"/>
  </sheets>
  <definedNames>
    <definedName name="_xlnm.Print_Titles" localSheetId="0">'Fournitures AO et Cotation'!#REF!</definedName>
  </definedNames>
  <calcPr calcId="152511"/>
</workbook>
</file>

<file path=xl/calcChain.xml><?xml version="1.0" encoding="utf-8"?>
<calcChain xmlns="http://schemas.openxmlformats.org/spreadsheetml/2006/main">
  <c r="I43" i="4" l="1"/>
  <c r="J43" i="4" s="1"/>
  <c r="K43" i="4" s="1"/>
  <c r="L43" i="4" s="1"/>
  <c r="M43" i="4" s="1"/>
  <c r="N43" i="4" s="1"/>
  <c r="O43" i="4" s="1"/>
  <c r="P43" i="4" s="1"/>
  <c r="R43" i="4" s="1"/>
  <c r="S43" i="4" s="1"/>
  <c r="T43" i="4" s="1"/>
  <c r="U43" i="4" s="1"/>
  <c r="I41" i="4"/>
  <c r="J41" i="4" s="1"/>
  <c r="K41" i="4" s="1"/>
  <c r="L41" i="4" s="1"/>
  <c r="M41" i="4" s="1"/>
  <c r="N41" i="4" s="1"/>
  <c r="O41" i="4" s="1"/>
  <c r="P41" i="4" s="1"/>
  <c r="R41" i="4" s="1"/>
  <c r="S41" i="4" s="1"/>
  <c r="T41" i="4" s="1"/>
  <c r="U41" i="4" s="1"/>
  <c r="I39" i="4"/>
  <c r="J39" i="4" s="1"/>
  <c r="K39" i="4" s="1"/>
  <c r="L39" i="4" s="1"/>
  <c r="M39" i="4" s="1"/>
  <c r="N39" i="4" s="1"/>
  <c r="O39" i="4" s="1"/>
  <c r="P39" i="4" s="1"/>
  <c r="R39" i="4" s="1"/>
  <c r="S39" i="4" s="1"/>
  <c r="T39" i="4" s="1"/>
  <c r="U39" i="4" s="1"/>
  <c r="I37" i="4"/>
  <c r="J37" i="4" s="1"/>
  <c r="K37" i="4" s="1"/>
  <c r="L37" i="4" s="1"/>
  <c r="M37" i="4" s="1"/>
  <c r="N37" i="4" s="1"/>
  <c r="O37" i="4" s="1"/>
  <c r="P37" i="4" s="1"/>
  <c r="R37" i="4" s="1"/>
  <c r="S37" i="4" s="1"/>
  <c r="T37" i="4" s="1"/>
  <c r="U37" i="4" s="1"/>
  <c r="I35" i="4"/>
  <c r="J35" i="4" s="1"/>
  <c r="K35" i="4" s="1"/>
  <c r="L35" i="4" s="1"/>
  <c r="M35" i="4" s="1"/>
  <c r="N35" i="4" s="1"/>
  <c r="O35" i="4" s="1"/>
  <c r="P35" i="4" s="1"/>
  <c r="R35" i="4" s="1"/>
  <c r="S35" i="4" s="1"/>
  <c r="T35" i="4" s="1"/>
  <c r="U35" i="4" s="1"/>
  <c r="I33" i="4"/>
  <c r="J33" i="4" s="1"/>
  <c r="K33" i="4" s="1"/>
  <c r="L33" i="4" s="1"/>
  <c r="M33" i="4" s="1"/>
  <c r="N33" i="4" s="1"/>
  <c r="O33" i="4" s="1"/>
  <c r="P33" i="4" s="1"/>
  <c r="R33" i="4" s="1"/>
  <c r="S33" i="4" s="1"/>
  <c r="T33" i="4" s="1"/>
  <c r="U33" i="4" s="1"/>
  <c r="I31" i="4"/>
  <c r="J31" i="4" s="1"/>
  <c r="K31" i="4" s="1"/>
  <c r="L31" i="4" s="1"/>
  <c r="M31" i="4" s="1"/>
  <c r="N31" i="4" s="1"/>
  <c r="O31" i="4" s="1"/>
  <c r="P31" i="4" s="1"/>
  <c r="R31" i="4" s="1"/>
  <c r="S31" i="4" s="1"/>
  <c r="T31" i="4" s="1"/>
  <c r="U31" i="4" s="1"/>
  <c r="I29" i="4"/>
  <c r="J29" i="4" s="1"/>
  <c r="K29" i="4" s="1"/>
  <c r="L29" i="4" s="1"/>
  <c r="M29" i="4" s="1"/>
  <c r="N29" i="4" s="1"/>
  <c r="O29" i="4" s="1"/>
  <c r="P29" i="4" s="1"/>
  <c r="R29" i="4" s="1"/>
  <c r="S29" i="4" s="1"/>
  <c r="T29" i="4" s="1"/>
  <c r="U29" i="4" s="1"/>
  <c r="I27" i="4"/>
  <c r="J27" i="4" s="1"/>
  <c r="K27" i="4" s="1"/>
  <c r="L27" i="4" s="1"/>
  <c r="M27" i="4" s="1"/>
  <c r="N27" i="4" s="1"/>
  <c r="O27" i="4" s="1"/>
  <c r="P27" i="4" s="1"/>
  <c r="R27" i="4" s="1"/>
  <c r="S27" i="4" s="1"/>
  <c r="T27" i="4" s="1"/>
  <c r="U27" i="4" s="1"/>
  <c r="I25" i="4"/>
  <c r="J25" i="4" s="1"/>
  <c r="K25" i="4" s="1"/>
  <c r="L25" i="4" s="1"/>
  <c r="M25" i="4" s="1"/>
  <c r="N25" i="4" s="1"/>
  <c r="O25" i="4" s="1"/>
  <c r="P25" i="4" s="1"/>
  <c r="R25" i="4" s="1"/>
  <c r="S25" i="4" s="1"/>
  <c r="T25" i="4" s="1"/>
  <c r="U25" i="4" s="1"/>
  <c r="I23" i="4"/>
  <c r="J23" i="4" s="1"/>
  <c r="K23" i="4" s="1"/>
  <c r="L23" i="4" s="1"/>
  <c r="M23" i="4" s="1"/>
  <c r="N23" i="4" s="1"/>
  <c r="O23" i="4" s="1"/>
  <c r="P23" i="4" s="1"/>
  <c r="R23" i="4" s="1"/>
  <c r="S23" i="4" s="1"/>
  <c r="T23" i="4" s="1"/>
  <c r="U23" i="4" s="1"/>
  <c r="I21" i="4"/>
  <c r="J21" i="4" s="1"/>
  <c r="K21" i="4" s="1"/>
  <c r="L21" i="4" s="1"/>
  <c r="M21" i="4" s="1"/>
  <c r="N21" i="4" s="1"/>
  <c r="O21" i="4" s="1"/>
  <c r="P21" i="4" s="1"/>
  <c r="R21" i="4" s="1"/>
  <c r="S21" i="4" s="1"/>
  <c r="T21" i="4" s="1"/>
  <c r="U21" i="4" s="1"/>
  <c r="I19" i="4"/>
  <c r="J19" i="4" s="1"/>
  <c r="K19" i="4" s="1"/>
  <c r="L19" i="4" s="1"/>
  <c r="M19" i="4" s="1"/>
  <c r="N19" i="4" s="1"/>
  <c r="O19" i="4" s="1"/>
  <c r="P19" i="4" s="1"/>
  <c r="R19" i="4" s="1"/>
  <c r="S19" i="4" s="1"/>
  <c r="T19" i="4" s="1"/>
  <c r="U19" i="4" s="1"/>
  <c r="I72" i="4"/>
  <c r="J72" i="4" s="1"/>
  <c r="K72" i="4" s="1"/>
  <c r="L72" i="4" s="1"/>
  <c r="M72" i="4" s="1"/>
  <c r="N72" i="4" s="1"/>
  <c r="O72" i="4" s="1"/>
  <c r="P72" i="4" s="1"/>
  <c r="R72" i="4" s="1"/>
  <c r="S72" i="4" s="1"/>
  <c r="T72" i="4" s="1"/>
  <c r="I70" i="4"/>
  <c r="J70" i="4" s="1"/>
  <c r="K70" i="4" s="1"/>
  <c r="L70" i="4" s="1"/>
  <c r="M70" i="4" s="1"/>
  <c r="N70" i="4" s="1"/>
  <c r="O70" i="4" s="1"/>
  <c r="P70" i="4" s="1"/>
  <c r="R70" i="4" s="1"/>
  <c r="S70" i="4" s="1"/>
  <c r="T70" i="4" s="1"/>
  <c r="I68" i="4"/>
  <c r="J68" i="4" s="1"/>
  <c r="K68" i="4" s="1"/>
  <c r="L68" i="4" s="1"/>
  <c r="M68" i="4" s="1"/>
  <c r="N68" i="4" s="1"/>
  <c r="O68" i="4" s="1"/>
  <c r="P68" i="4" s="1"/>
  <c r="R68" i="4" s="1"/>
  <c r="S68" i="4" s="1"/>
  <c r="T68" i="4" s="1"/>
  <c r="I66" i="4"/>
  <c r="J66" i="4" s="1"/>
  <c r="K66" i="4" s="1"/>
  <c r="L66" i="4" s="1"/>
  <c r="M66" i="4" s="1"/>
  <c r="N66" i="4" s="1"/>
  <c r="O66" i="4" s="1"/>
  <c r="P66" i="4" s="1"/>
  <c r="R66" i="4" s="1"/>
  <c r="S66" i="4" s="1"/>
  <c r="T66" i="4" s="1"/>
  <c r="I64" i="4"/>
  <c r="J64" i="4" s="1"/>
  <c r="K64" i="4" s="1"/>
  <c r="L64" i="4" s="1"/>
  <c r="M64" i="4" s="1"/>
  <c r="N64" i="4" s="1"/>
  <c r="O64" i="4" s="1"/>
  <c r="P64" i="4" s="1"/>
  <c r="R64" i="4" s="1"/>
  <c r="S64" i="4" s="1"/>
  <c r="T64" i="4" s="1"/>
  <c r="I17" i="4" l="1"/>
  <c r="J17" i="4" s="1"/>
  <c r="K17" i="4" s="1"/>
  <c r="L17" i="4" s="1"/>
  <c r="M17" i="4" l="1"/>
  <c r="N17" i="4" s="1"/>
  <c r="O17" i="4" s="1"/>
  <c r="P17" i="4" s="1"/>
  <c r="R17" i="4" s="1"/>
  <c r="S17" i="4" s="1"/>
  <c r="T17" i="4" s="1"/>
  <c r="U17" i="4" s="1"/>
  <c r="I23" i="3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W23" i="3" s="1"/>
  <c r="X23" i="3" s="1"/>
  <c r="Y23" i="3" s="1"/>
  <c r="Z23" i="3" s="1"/>
  <c r="I21" i="3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W21" i="3" s="1"/>
  <c r="X21" i="3" s="1"/>
  <c r="Y21" i="3" s="1"/>
  <c r="Z21" i="3" s="1"/>
  <c r="I23" i="6"/>
  <c r="J23" i="6" s="1"/>
  <c r="K23" i="6" s="1"/>
  <c r="L23" i="6" s="1"/>
  <c r="M23" i="6" s="1"/>
  <c r="N23" i="6" s="1"/>
  <c r="O23" i="6" s="1"/>
  <c r="P23" i="6" s="1"/>
  <c r="R23" i="6" s="1"/>
  <c r="S23" i="6" s="1"/>
  <c r="T23" i="6" s="1"/>
  <c r="U23" i="6" s="1"/>
  <c r="I21" i="6"/>
  <c r="J21" i="6" s="1"/>
  <c r="K21" i="6" s="1"/>
  <c r="L21" i="6" s="1"/>
  <c r="M21" i="6" s="1"/>
  <c r="N21" i="6" s="1"/>
  <c r="O21" i="6" s="1"/>
  <c r="P21" i="6" s="1"/>
  <c r="R21" i="6" s="1"/>
  <c r="S21" i="6" s="1"/>
  <c r="T21" i="6" s="1"/>
  <c r="U21" i="6" s="1"/>
  <c r="I19" i="6"/>
  <c r="J19" i="6" s="1"/>
  <c r="K19" i="6" s="1"/>
  <c r="L19" i="6" s="1"/>
  <c r="M19" i="6" s="1"/>
  <c r="N19" i="6" s="1"/>
  <c r="O19" i="6" s="1"/>
  <c r="P19" i="6" s="1"/>
  <c r="R19" i="6" s="1"/>
  <c r="S19" i="6" s="1"/>
  <c r="T19" i="6" s="1"/>
  <c r="U19" i="6" s="1"/>
  <c r="I17" i="6"/>
  <c r="J17" i="6" s="1"/>
  <c r="K17" i="6" s="1"/>
  <c r="L17" i="6" s="1"/>
  <c r="M17" i="6" s="1"/>
  <c r="N17" i="6" s="1"/>
  <c r="O17" i="6" s="1"/>
  <c r="P17" i="6" s="1"/>
  <c r="R17" i="6" s="1"/>
  <c r="S17" i="6" s="1"/>
  <c r="T17" i="6" s="1"/>
  <c r="U17" i="6" s="1"/>
  <c r="I31" i="3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W31" i="3" s="1"/>
  <c r="X31" i="3" s="1"/>
  <c r="Y31" i="3" s="1"/>
  <c r="Z31" i="3" s="1"/>
  <c r="I29" i="3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W29" i="3" s="1"/>
  <c r="X29" i="3" s="1"/>
  <c r="Y29" i="3" s="1"/>
  <c r="Z29" i="3" s="1"/>
  <c r="I27" i="3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W27" i="3" s="1"/>
  <c r="X27" i="3" s="1"/>
  <c r="Y27" i="3" s="1"/>
  <c r="Z27" i="3" s="1"/>
  <c r="I25" i="3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W25" i="3" s="1"/>
  <c r="X25" i="3" s="1"/>
  <c r="Y25" i="3" s="1"/>
  <c r="Z25" i="3" s="1"/>
  <c r="I19" i="3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W19" i="3" s="1"/>
  <c r="X19" i="3" s="1"/>
  <c r="Y19" i="3" s="1"/>
  <c r="Z19" i="3" s="1"/>
  <c r="I17" i="3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W17" i="3" s="1"/>
  <c r="X17" i="3" s="1"/>
  <c r="Y17" i="3" s="1"/>
  <c r="Z17" i="3" s="1"/>
  <c r="J15" i="3"/>
  <c r="I15" i="3"/>
  <c r="I62" i="4" l="1"/>
  <c r="J62" i="4" l="1"/>
  <c r="K62" i="4" s="1"/>
  <c r="L62" i="4" l="1"/>
  <c r="M62" i="4" s="1"/>
  <c r="N62" i="4" s="1"/>
  <c r="O62" i="4" s="1"/>
  <c r="P62" i="4" s="1"/>
  <c r="R62" i="4" s="1"/>
  <c r="S62" i="4" s="1"/>
  <c r="T62" i="4" s="1"/>
  <c r="I15" i="6" l="1"/>
  <c r="J15" i="6" s="1"/>
  <c r="K15" i="6" s="1"/>
  <c r="L15" i="6" s="1"/>
  <c r="M15" i="6" s="1"/>
  <c r="N15" i="6" s="1"/>
  <c r="O15" i="6" s="1"/>
  <c r="P15" i="6" s="1"/>
  <c r="R15" i="6" s="1"/>
  <c r="S15" i="6" s="1"/>
  <c r="T15" i="6" s="1"/>
  <c r="U15" i="6" s="1"/>
  <c r="K15" i="3" l="1"/>
  <c r="L15" i="3" s="1"/>
  <c r="M15" i="3" l="1"/>
  <c r="N15" i="3" s="1"/>
  <c r="O15" i="3" l="1"/>
  <c r="P15" i="3" s="1"/>
  <c r="Q15" i="3" s="1"/>
  <c r="R15" i="3" s="1"/>
  <c r="S15" i="3" s="1"/>
  <c r="T15" i="3" s="1"/>
  <c r="U15" i="3" s="1"/>
  <c r="W15" i="3" s="1"/>
  <c r="X15" i="3" s="1"/>
  <c r="Y15" i="3" s="1"/>
  <c r="Z15" i="3" s="1"/>
  <c r="U48" i="3" l="1"/>
</calcChain>
</file>

<file path=xl/sharedStrings.xml><?xml version="1.0" encoding="utf-8"?>
<sst xmlns="http://schemas.openxmlformats.org/spreadsheetml/2006/main" count="514" uniqueCount="187">
  <si>
    <t>PHASE 3 : CONCLUSION ET NOTIFICATION DU MARCHE</t>
  </si>
  <si>
    <t>IDENTIFICATION DU PROJET/MARCHE</t>
  </si>
  <si>
    <t>Coût Total</t>
  </si>
  <si>
    <t>PLAN DE PASSATION DES MARCHES</t>
  </si>
  <si>
    <t>Approbation du Contrat</t>
  </si>
  <si>
    <t>Montant du Contrat</t>
  </si>
  <si>
    <t>Date début travaux</t>
  </si>
  <si>
    <t>Code Budget</t>
  </si>
  <si>
    <t>Méthodes de paasation</t>
  </si>
  <si>
    <t xml:space="preserve">N° Appel d'Offres </t>
  </si>
  <si>
    <t>Elaboration du DAO</t>
  </si>
  <si>
    <t xml:space="preserve">Publication  AAO   </t>
  </si>
  <si>
    <t xml:space="preserve">N° AMI </t>
  </si>
  <si>
    <t>PHASE 1 : PROCEDURE DE PRESELECTION</t>
  </si>
  <si>
    <t>Date début Prestations</t>
  </si>
  <si>
    <t>Date limite dépôt Offres</t>
  </si>
  <si>
    <t>Numéro</t>
  </si>
  <si>
    <t>Intitulé du Projet/Marché</t>
  </si>
  <si>
    <t>IDENTIFICATION DU PROJET / MARCHE</t>
  </si>
  <si>
    <t>Prévisions</t>
  </si>
  <si>
    <t>Réalisations</t>
  </si>
  <si>
    <t xml:space="preserve"> Prévisions et Réalisations</t>
  </si>
  <si>
    <t>PHASE 1 : PROCEDURE D'APPEL D'OFFRES</t>
  </si>
  <si>
    <t>PHASE 2 : EVALUATION DES OFFRES</t>
  </si>
  <si>
    <t>Non Objection sur DAO</t>
  </si>
  <si>
    <t>Méthodes de passation</t>
  </si>
  <si>
    <t>Autorité contractante :</t>
  </si>
  <si>
    <t>Exercice budgétaire:</t>
  </si>
  <si>
    <t>Ordonnateur:</t>
  </si>
  <si>
    <t>Journaux  de publication  de référence et site Internet:</t>
  </si>
  <si>
    <t>Autorité approbatrice:</t>
  </si>
  <si>
    <t xml:space="preserve"> </t>
  </si>
  <si>
    <t>Approbation du plan de passation des marchés</t>
  </si>
  <si>
    <t>PTF : Partenaire Technique et Financier</t>
  </si>
  <si>
    <t>TDR : Terme de référence</t>
  </si>
  <si>
    <t>JMP : Journal des Marchés Publics</t>
  </si>
  <si>
    <t>DAO : Dossier d’Appel d’Offres</t>
  </si>
  <si>
    <t>DP : Demande de Proposition</t>
  </si>
  <si>
    <t>CPM : Commission de Passation des Marchés</t>
  </si>
  <si>
    <t xml:space="preserve">ANO : Avis de Non Objection </t>
  </si>
  <si>
    <t>Mode de Passation</t>
  </si>
  <si>
    <t>AOO</t>
  </si>
  <si>
    <t>Appel d'Offres Ouvert</t>
  </si>
  <si>
    <t>AOR</t>
  </si>
  <si>
    <t>Appel d'Offres Restreint</t>
  </si>
  <si>
    <t>RC</t>
  </si>
  <si>
    <t>Reconduction</t>
  </si>
  <si>
    <t>ED</t>
  </si>
  <si>
    <t>Entente Directe</t>
  </si>
  <si>
    <t>CR</t>
  </si>
  <si>
    <t>Consultation Restreinte</t>
  </si>
  <si>
    <t>Code Marché</t>
  </si>
  <si>
    <t>Nature de Marché</t>
  </si>
  <si>
    <t>Délégations de Service Public</t>
  </si>
  <si>
    <t>Fournitures</t>
  </si>
  <si>
    <t>Travaux</t>
  </si>
  <si>
    <t>Prestations intellectuelles</t>
  </si>
  <si>
    <t>Type de Financement</t>
  </si>
  <si>
    <t>BND</t>
  </si>
  <si>
    <t>Budget National et Autres Financements Intérieurs</t>
  </si>
  <si>
    <t>FINEX</t>
  </si>
  <si>
    <t>Financement Extérieur</t>
  </si>
  <si>
    <t>CONJOINT</t>
  </si>
  <si>
    <t>Financement Conjoint</t>
  </si>
  <si>
    <t>Montant du Contrat en GNF</t>
  </si>
  <si>
    <t>Date fin travaux</t>
  </si>
  <si>
    <t>Date de fin des prestations</t>
  </si>
  <si>
    <t>12 j</t>
  </si>
  <si>
    <t>30 ou 45 j</t>
  </si>
  <si>
    <t>15 j</t>
  </si>
  <si>
    <t>3 j</t>
  </si>
  <si>
    <t>12j</t>
  </si>
  <si>
    <t>Signature du marché</t>
  </si>
  <si>
    <t>7 j</t>
  </si>
  <si>
    <t>Autorité Approbatrice</t>
  </si>
  <si>
    <t>Date limite dépôt Offres/ouverture des plis</t>
  </si>
  <si>
    <t>Publication attribution/Notification provisoire</t>
  </si>
  <si>
    <t>mois</t>
  </si>
  <si>
    <t>PHASE 4 : EXECUTION DU MARCHE</t>
  </si>
  <si>
    <t>Enregistrement /Immatriculation du marché</t>
  </si>
  <si>
    <t>Non Objection sur Rap. d'Evaluation</t>
  </si>
  <si>
    <t>Ouverture /Evaluation des offres</t>
  </si>
  <si>
    <t>MARCHES DE FOURNITURE SANS PRE QUALIFICATION</t>
  </si>
  <si>
    <t>Préparation TDR et DP</t>
  </si>
  <si>
    <t>Non Objection sur TDR</t>
  </si>
  <si>
    <t xml:space="preserve">Ouverture /Evaluation des MI </t>
  </si>
  <si>
    <t>PHASE 2 : PROCEDURE DE SELECTION</t>
  </si>
  <si>
    <t>Ouverture /Evaluation des propositions techniques</t>
  </si>
  <si>
    <t>Envoi DP aux candidats de la liste restreinte</t>
  </si>
  <si>
    <t>Date limite de dépôt des propoditions (tech et finan)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</si>
  <si>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</si>
  <si>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</si>
  <si>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</si>
  <si>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</si>
  <si>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>Non Objection sur le contrat négocié</t>
  </si>
  <si>
    <t>5 j</t>
  </si>
  <si>
    <t>PHASE 1 : PROCEDURE DE CONSULTATION</t>
  </si>
  <si>
    <t>3 ou 5 j</t>
  </si>
  <si>
    <t>10 j</t>
  </si>
  <si>
    <t>Notification du marché approuvé</t>
  </si>
  <si>
    <t>Enregistrement /Immatriculation et notification du marché</t>
  </si>
  <si>
    <t xml:space="preserve"> Négociation et mise en forme du contrat</t>
  </si>
  <si>
    <t>5 J</t>
  </si>
  <si>
    <t>Publication Avis à Manifestation d'Interet (MI)</t>
  </si>
  <si>
    <t>30 ou 45 J</t>
  </si>
  <si>
    <t>3 ou 7 j</t>
  </si>
  <si>
    <t>ANO sur le rapport d'évaluation</t>
  </si>
  <si>
    <t xml:space="preserve">Ouverture /Evaluation des offres </t>
  </si>
  <si>
    <t>ANO sur le projet de contrat</t>
  </si>
  <si>
    <t>Mise en forme du  contrat</t>
  </si>
  <si>
    <t>Signature et Approbation du Contrat</t>
  </si>
  <si>
    <t>Mise en forme du projet de contrat</t>
  </si>
  <si>
    <t>Non Objection sur le projet de contrat</t>
  </si>
  <si>
    <t xml:space="preserve">Transmission du Dossier de Consultation </t>
  </si>
  <si>
    <t xml:space="preserve">ANO sur le Dossier de Consultation </t>
  </si>
  <si>
    <t xml:space="preserve">Elaboration du Dossier de Consultation </t>
  </si>
  <si>
    <t xml:space="preserve">N° Demande de cotation </t>
  </si>
  <si>
    <t>Non Objection sur le rapport et sur DP</t>
  </si>
  <si>
    <t>15 J</t>
  </si>
  <si>
    <t>MARCHES DE TRAVAUX  SANS PRE QUALIFICATION</t>
  </si>
  <si>
    <t>Publication attribution/ Notification provisoire</t>
  </si>
  <si>
    <t>DC</t>
  </si>
  <si>
    <t>MARCHES DE PRESTATIONS INTELLECTUELLES</t>
  </si>
  <si>
    <t xml:space="preserve">DC </t>
  </si>
  <si>
    <t xml:space="preserve">Demande de Cotation </t>
  </si>
  <si>
    <t>08/3/1/0/10/00</t>
  </si>
  <si>
    <t>08/3/1/2/10/00</t>
  </si>
  <si>
    <t>08/3/1/3/10/00</t>
  </si>
  <si>
    <t>08/3/3/6/11/00</t>
  </si>
  <si>
    <t>08/5/1/1/11/99</t>
  </si>
  <si>
    <t>08/5/1/1/10/1</t>
  </si>
  <si>
    <t>08/5/1/2/10/0</t>
  </si>
  <si>
    <t>08/3/3/6/10/0</t>
  </si>
  <si>
    <t>08/3/7/1/10/0</t>
  </si>
  <si>
    <t>08/3/3/9/99/0</t>
  </si>
  <si>
    <t>08/3/3/0/10/0</t>
  </si>
  <si>
    <t>Bâtiments À Usage Administratif Projet de Rénovation Bâtiment de l'ex Ministère de la coopération</t>
  </si>
  <si>
    <t>Achats De Documentation (DNPP; BTAP)</t>
  </si>
  <si>
    <t>Frais De Cérémonies Et Réceptions (DNPD; ADD)</t>
  </si>
  <si>
    <t>Location De Bâtiments À Usage Administratif (Projet d'assistance technique à l'emploi des jeune)</t>
  </si>
  <si>
    <t>Etudes (Etude et de construction du centre de formation; Projet de Rénovation Bâtiment de l'ex Ministère de la coopération)</t>
  </si>
  <si>
    <t>Supervision Des Travaux (Réhab Services Déconcentré du Min.Plan -TTC)</t>
  </si>
  <si>
    <t>08/5/1/2/14/0</t>
  </si>
  <si>
    <t>Achats Autres Fournitures De Service (Schémas régionaux d'aménagement)</t>
  </si>
  <si>
    <t>08/5/1/1/11/10</t>
  </si>
  <si>
    <t>Recrutement d'une Entreprise pour le Nettoyage du MPCI</t>
  </si>
  <si>
    <t>Recrutement d'un cabinet pour la réalisation d'Audit Diagnostic Organisationnel et Fonctionnel du Ministère du Plan et de la Coopération Internationale</t>
  </si>
  <si>
    <t>CONTRAT DE RECRUTEMENT D’UN CONSULTANT INDIVIDUEL POUR LES PREPARATIFS DE LA TABLE RONDE DES BAILLEURS DE FONDS SUR LE PROGRAMME DE REFERENCE INTERIMAIRE (PRI) 2022-2025</t>
  </si>
  <si>
    <t>Bâtiments À Usage Technique (PROJET DE CONSTRUCTION DE SIX  (6)  ECOLES  A SIGUIRI ET KINDIA EN SIX (6) LOTS)</t>
  </si>
  <si>
    <t>08/3/1/6/12/00</t>
  </si>
  <si>
    <t>08/7/11/00/000</t>
  </si>
  <si>
    <t>08/5/1/2/14/00</t>
  </si>
  <si>
    <t xml:space="preserve">Bâtiments À Usage Administratif(Réhab Services Déconcentré du Min.Plan)
</t>
  </si>
  <si>
    <t>Supervision Des Travaux ( Projet de Rénovation Bâtiment de l'ex Ministère de la coopération)</t>
  </si>
  <si>
    <t xml:space="preserve">Supervision des travaux (Bâtiments À Usage Administratif(projet d'appui aux FDES-tout guineen)
</t>
  </si>
  <si>
    <t>Matériel Et Mobilier De Bureau(cabinet et services centraux)</t>
  </si>
  <si>
    <t>08/5/1/1/11/03</t>
  </si>
  <si>
    <t>Matériel Informatique(cabinet et services centraux)</t>
  </si>
  <si>
    <t>08/5/1/1/11/08</t>
  </si>
  <si>
    <t>Matériel Technique(cabinet et services centraux)</t>
  </si>
  <si>
    <t>08/5/1/1/11/09</t>
  </si>
  <si>
    <t>Installation Technique Et Agencement(cabinet et services centraux)</t>
  </si>
  <si>
    <t>Autres Acquisitions, Installations D'Infrastructures, Machines Et Équipements(cabinet et services centraux)</t>
  </si>
  <si>
    <t>Bâtiments À Usage Technique(projet de construction du siége et de l'entrepôt de la Direction Générale de la Coordination et du Suivi des Aides )</t>
  </si>
  <si>
    <t>08/5/1/1/10/01</t>
  </si>
  <si>
    <t>Etudes des Bâtiments À Usage Technique(projet de construction du siége et de l'entrepôt de la Direction Générale de la Coordination et du Suivi des Aides )</t>
  </si>
  <si>
    <t>08/5/1/2/10/00</t>
  </si>
  <si>
    <t>Supervision des Bâtiments À Usage Technique(projet de construction du siége et de l'entrepôt de la Direction Générale de la Coordination et du Suivi des Aides )</t>
  </si>
  <si>
    <t>Etude et de construction du centre de formation et des recherches statistiques en r+10 a koloma</t>
  </si>
  <si>
    <t>DGCMP</t>
  </si>
  <si>
    <t xml:space="preserve">Bâtiments À Usage Administratif(projet d'appui aux FDES-tout territoire  guineen)
</t>
  </si>
  <si>
    <t>Achats De Pré-Imprimés(Cabinet -Sce Centrx,Direc.Natio.du.Plan.et.de.la.Prosp; Direc.Natio.des.Organ.Inter; DGCS; BTAP )</t>
  </si>
  <si>
    <t xml:space="preserve">Achats De Fournitures Et Petits Matériels Bureau (CAB;DNPP; DNPD; DNOI; DGCS;  COOP; BTAP;PHAS) </t>
  </si>
  <si>
    <t>Achats De Fournitures Informatiques (CAB;DNPP; DNPD; DNOI; DGCS; BTAP; COOP,PHAS)</t>
  </si>
  <si>
    <t>Frais De Réunions, Conférences (CAB;DNPP; DNPD; DGCS; DNOI; COOP;SRA;PAMORIFE;PHAS;)</t>
  </si>
  <si>
    <t>Frais De Formations,Séminaires Et Stages (SRA; PHAS;BTAP)</t>
  </si>
  <si>
    <t>08/3/3/4/10/00</t>
  </si>
  <si>
    <t>08/3/3/4/12/00</t>
  </si>
  <si>
    <t>Frais De Transport</t>
  </si>
  <si>
    <t>08/3/6/2/11/02</t>
  </si>
  <si>
    <t>Frais De Fête Publiques</t>
  </si>
  <si>
    <t>08/3/7/3/10/00</t>
  </si>
  <si>
    <t>Titre De Voyage(CAB)</t>
  </si>
  <si>
    <t>08/3/6/2/10/01</t>
  </si>
  <si>
    <t>MARCHES DE FOURNITURE SANS REVUE PREALABLE PAR LA DGCMP / DEMANDE DE COTATION</t>
  </si>
  <si>
    <t>Impression(PHAS)</t>
  </si>
  <si>
    <t>Information - Communication(CAB)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</si>
</sst>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G_-;\-* #,##0\ _F_G_-;_-* &quot;-&quot;\ _F_G_-;_-@_-"/>
    <numFmt numFmtId="165" formatCode="[$-F800]dddd\,\ mmmm\ dd\,\ yyyy"/>
  </numFmts>
  <fonts count="51" x14ac:knownFonts="1">
    <font>
      <sz val="11"/>
      <color theme="1"/>
      <name val="Calibri"/>
      <family val="2"/>
      <scheme val="minor"/>
    </font>
    <font>
      <b/>
      <sz val="12"/>
      <name val="Bodoni MT Condensed"/>
      <family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doni MT Condensed"/>
      <family val="1"/>
    </font>
    <font>
      <b/>
      <sz val="12"/>
      <color indexed="62"/>
      <name val="Bodoni MT Condensed"/>
      <family val="1"/>
    </font>
    <font>
      <b/>
      <sz val="14"/>
      <color indexed="8"/>
      <name val="Times"/>
      <family val="1"/>
    </font>
    <font>
      <b/>
      <sz val="14"/>
      <color indexed="9"/>
      <name val="Arial Narrow"/>
      <family val="2"/>
    </font>
    <font>
      <b/>
      <sz val="13"/>
      <color indexed="9"/>
      <name val="Arial Narrow"/>
      <family val="2"/>
    </font>
    <font>
      <b/>
      <u/>
      <sz val="18"/>
      <color indexed="8"/>
      <name val="Calibri"/>
      <family val="2"/>
    </font>
    <font>
      <b/>
      <i/>
      <sz val="18"/>
      <color indexed="8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Arial Narrow"/>
      <family val="2"/>
    </font>
    <font>
      <b/>
      <sz val="13"/>
      <color theme="1"/>
      <name val="Arial Narrow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Bodoni MT Condensed"/>
      <family val="1"/>
    </font>
    <font>
      <b/>
      <sz val="12"/>
      <color rgb="FFFF0000"/>
      <name val="Bodoni MT Condensed"/>
      <family val="1"/>
    </font>
    <font>
      <b/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theme="6" tint="-0.249977111117893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2"/>
      <color indexed="62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9" fillId="0" borderId="0" applyFont="0" applyFill="0" applyBorder="0" applyAlignment="0" applyProtection="0"/>
    <xf numFmtId="0" fontId="50" fillId="0" borderId="0"/>
  </cellStyleXfs>
  <cellXfs count="44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/>
    <xf numFmtId="0" fontId="17" fillId="0" borderId="5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9" borderId="59" xfId="0" applyFont="1" applyFill="1" applyBorder="1" applyAlignment="1">
      <alignment horizontal="center" vertical="center" wrapText="1"/>
    </xf>
    <xf numFmtId="0" fontId="17" fillId="9" borderId="6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10" borderId="0" xfId="0" applyFont="1" applyFill="1"/>
    <xf numFmtId="3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6" fillId="11" borderId="7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/>
    </xf>
    <xf numFmtId="0" fontId="19" fillId="9" borderId="61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19" fillId="9" borderId="62" xfId="0" applyFont="1" applyFill="1" applyBorder="1" applyAlignment="1">
      <alignment horizontal="center" vertical="center" wrapText="1"/>
    </xf>
    <xf numFmtId="0" fontId="17" fillId="9" borderId="63" xfId="0" applyFont="1" applyFill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20" fillId="0" borderId="0" xfId="0" applyFont="1" applyAlignment="1">
      <alignment horizontal="center"/>
    </xf>
    <xf numFmtId="0" fontId="20" fillId="10" borderId="0" xfId="0" applyFont="1" applyFill="1" applyAlignment="1">
      <alignment horizontal="center" vertical="center"/>
    </xf>
    <xf numFmtId="0" fontId="21" fillId="0" borderId="5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9" borderId="30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9" borderId="62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/>
    </xf>
    <xf numFmtId="3" fontId="7" fillId="2" borderId="91" xfId="0" applyNumberFormat="1" applyFont="1" applyFill="1" applyBorder="1" applyAlignment="1">
      <alignment horizontal="center"/>
    </xf>
    <xf numFmtId="0" fontId="6" fillId="5" borderId="90" xfId="0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/>
    </xf>
    <xf numFmtId="0" fontId="1" fillId="2" borderId="96" xfId="0" applyFont="1" applyFill="1" applyBorder="1" applyAlignment="1">
      <alignment horizontal="center"/>
    </xf>
    <xf numFmtId="3" fontId="7" fillId="2" borderId="98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3" fontId="7" fillId="2" borderId="100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0" fontId="1" fillId="2" borderId="102" xfId="0" applyFont="1" applyFill="1" applyBorder="1" applyAlignment="1">
      <alignment horizontal="center"/>
    </xf>
    <xf numFmtId="0" fontId="1" fillId="3" borderId="103" xfId="0" applyFont="1" applyFill="1" applyBorder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/>
    </xf>
    <xf numFmtId="3" fontId="27" fillId="12" borderId="24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26" fillId="6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6" fillId="10" borderId="9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5" borderId="17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17" fillId="18" borderId="40" xfId="0" applyFont="1" applyFill="1" applyBorder="1"/>
    <xf numFmtId="0" fontId="17" fillId="18" borderId="15" xfId="0" applyFont="1" applyFill="1" applyBorder="1" applyAlignment="1">
      <alignment horizontal="center"/>
    </xf>
    <xf numFmtId="0" fontId="1" fillId="3" borderId="9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0" xfId="0" applyFont="1"/>
    <xf numFmtId="0" fontId="16" fillId="0" borderId="0" xfId="0" applyFont="1" applyAlignment="1">
      <alignment horizontal="justify"/>
    </xf>
    <xf numFmtId="0" fontId="1" fillId="2" borderId="40" xfId="0" applyFont="1" applyFill="1" applyBorder="1" applyAlignment="1">
      <alignment horizontal="center"/>
    </xf>
    <xf numFmtId="165" fontId="26" fillId="5" borderId="18" xfId="0" applyNumberFormat="1" applyFont="1" applyFill="1" applyBorder="1" applyAlignment="1">
      <alignment horizontal="center" vertical="center"/>
    </xf>
    <xf numFmtId="165" fontId="26" fillId="5" borderId="19" xfId="0" applyNumberFormat="1" applyFont="1" applyFill="1" applyBorder="1" applyAlignment="1">
      <alignment horizontal="center" vertical="center"/>
    </xf>
    <xf numFmtId="165" fontId="26" fillId="5" borderId="37" xfId="0" applyNumberFormat="1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/>
    </xf>
    <xf numFmtId="165" fontId="26" fillId="10" borderId="18" xfId="0" applyNumberFormat="1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16" fillId="10" borderId="0" xfId="0" applyFont="1" applyFill="1"/>
    <xf numFmtId="0" fontId="16" fillId="10" borderId="7" xfId="0" applyFont="1" applyFill="1" applyBorder="1"/>
    <xf numFmtId="165" fontId="26" fillId="5" borderId="17" xfId="0" applyNumberFormat="1" applyFont="1" applyFill="1" applyBorder="1" applyAlignment="1">
      <alignment horizontal="center" vertical="center"/>
    </xf>
    <xf numFmtId="165" fontId="26" fillId="17" borderId="7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justify"/>
    </xf>
    <xf numFmtId="3" fontId="21" fillId="0" borderId="0" xfId="0" applyNumberFormat="1" applyFont="1"/>
    <xf numFmtId="165" fontId="26" fillId="10" borderId="16" xfId="0" applyNumberFormat="1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 vertical="center"/>
    </xf>
    <xf numFmtId="165" fontId="26" fillId="10" borderId="17" xfId="0" applyNumberFormat="1" applyFont="1" applyFill="1" applyBorder="1" applyAlignment="1">
      <alignment horizontal="center" vertical="center"/>
    </xf>
    <xf numFmtId="165" fontId="26" fillId="10" borderId="19" xfId="0" applyNumberFormat="1" applyFont="1" applyFill="1" applyBorder="1" applyAlignment="1">
      <alignment horizontal="center" vertical="center"/>
    </xf>
    <xf numFmtId="165" fontId="26" fillId="10" borderId="37" xfId="0" applyNumberFormat="1" applyFont="1" applyFill="1" applyBorder="1" applyAlignment="1">
      <alignment horizontal="center" vertical="center"/>
    </xf>
    <xf numFmtId="165" fontId="26" fillId="10" borderId="7" xfId="0" applyNumberFormat="1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10" borderId="0" xfId="0" applyFont="1" applyFill="1" applyAlignment="1">
      <alignment horizontal="center"/>
    </xf>
    <xf numFmtId="0" fontId="39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23" fillId="10" borderId="0" xfId="0" applyFont="1" applyFill="1"/>
    <xf numFmtId="165" fontId="26" fillId="5" borderId="95" xfId="0" applyNumberFormat="1" applyFont="1" applyFill="1" applyBorder="1" applyAlignment="1">
      <alignment horizontal="center" vertical="center"/>
    </xf>
    <xf numFmtId="165" fontId="26" fillId="5" borderId="31" xfId="0" applyNumberFormat="1" applyFont="1" applyFill="1" applyBorder="1" applyAlignment="1">
      <alignment horizontal="center" vertical="center"/>
    </xf>
    <xf numFmtId="165" fontId="41" fillId="17" borderId="7" xfId="0" applyNumberFormat="1" applyFont="1" applyFill="1" applyBorder="1" applyAlignment="1">
      <alignment horizontal="center" vertical="center"/>
    </xf>
    <xf numFmtId="165" fontId="26" fillId="17" borderId="8" xfId="0" applyNumberFormat="1" applyFont="1" applyFill="1" applyBorder="1" applyAlignment="1">
      <alignment horizontal="center" vertical="center"/>
    </xf>
    <xf numFmtId="3" fontId="38" fillId="11" borderId="1" xfId="0" applyNumberFormat="1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/>
    </xf>
    <xf numFmtId="0" fontId="38" fillId="11" borderId="2" xfId="0" applyFont="1" applyFill="1" applyBorder="1" applyAlignment="1">
      <alignment horizontal="center"/>
    </xf>
    <xf numFmtId="0" fontId="16" fillId="0" borderId="89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16" fillId="0" borderId="89" xfId="0" applyFont="1" applyBorder="1" applyAlignment="1">
      <alignment horizontal="justify"/>
    </xf>
    <xf numFmtId="0" fontId="16" fillId="0" borderId="7" xfId="0" applyFont="1" applyBorder="1"/>
    <xf numFmtId="0" fontId="43" fillId="0" borderId="0" xfId="0" applyFont="1"/>
    <xf numFmtId="0" fontId="45" fillId="3" borderId="27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6" fillId="2" borderId="12" xfId="0" applyFont="1" applyFill="1" applyBorder="1" applyAlignment="1">
      <alignment horizontal="center"/>
    </xf>
    <xf numFmtId="0" fontId="46" fillId="2" borderId="13" xfId="0" applyFont="1" applyFill="1" applyBorder="1" applyAlignment="1">
      <alignment horizontal="center"/>
    </xf>
    <xf numFmtId="0" fontId="46" fillId="2" borderId="26" xfId="0" applyFont="1" applyFill="1" applyBorder="1" applyAlignment="1">
      <alignment horizontal="center"/>
    </xf>
    <xf numFmtId="0" fontId="40" fillId="2" borderId="25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3" fontId="40" fillId="2" borderId="1" xfId="0" applyNumberFormat="1" applyFont="1" applyFill="1" applyBorder="1" applyAlignment="1">
      <alignment horizontal="center"/>
    </xf>
    <xf numFmtId="0" fontId="40" fillId="2" borderId="2" xfId="0" applyFont="1" applyFill="1" applyBorder="1" applyAlignment="1">
      <alignment horizontal="center"/>
    </xf>
    <xf numFmtId="0" fontId="47" fillId="12" borderId="24" xfId="0" applyFont="1" applyFill="1" applyBorder="1" applyAlignment="1">
      <alignment horizontal="center" vertical="center" wrapText="1"/>
    </xf>
    <xf numFmtId="0" fontId="47" fillId="12" borderId="29" xfId="0" applyFont="1" applyFill="1" applyBorder="1" applyAlignment="1">
      <alignment horizontal="center" vertical="center" wrapText="1"/>
    </xf>
    <xf numFmtId="0" fontId="43" fillId="12" borderId="13" xfId="0" applyFont="1" applyFill="1" applyBorder="1"/>
    <xf numFmtId="0" fontId="43" fillId="12" borderId="24" xfId="0" applyFont="1" applyFill="1" applyBorder="1"/>
    <xf numFmtId="0" fontId="43" fillId="12" borderId="25" xfId="0" applyFont="1" applyFill="1" applyBorder="1"/>
    <xf numFmtId="0" fontId="43" fillId="12" borderId="26" xfId="0" applyFont="1" applyFill="1" applyBorder="1"/>
    <xf numFmtId="0" fontId="40" fillId="3" borderId="11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40" fillId="3" borderId="32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3" fontId="46" fillId="2" borderId="20" xfId="0" applyNumberFormat="1" applyFont="1" applyFill="1" applyBorder="1" applyAlignment="1">
      <alignment horizontal="center"/>
    </xf>
    <xf numFmtId="0" fontId="46" fillId="2" borderId="20" xfId="0" applyFont="1" applyFill="1" applyBorder="1" applyAlignment="1">
      <alignment horizontal="center"/>
    </xf>
    <xf numFmtId="0" fontId="46" fillId="2" borderId="21" xfId="0" applyFont="1" applyFill="1" applyBorder="1" applyAlignment="1">
      <alignment horizontal="center"/>
    </xf>
    <xf numFmtId="0" fontId="46" fillId="2" borderId="34" xfId="0" applyFont="1" applyFill="1" applyBorder="1" applyAlignment="1">
      <alignment horizontal="center"/>
    </xf>
    <xf numFmtId="3" fontId="46" fillId="2" borderId="34" xfId="0" applyNumberFormat="1" applyFont="1" applyFill="1" applyBorder="1" applyAlignment="1">
      <alignment horizontal="center"/>
    </xf>
    <xf numFmtId="3" fontId="40" fillId="2" borderId="21" xfId="0" applyNumberFormat="1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40" fillId="2" borderId="34" xfId="0" applyFont="1" applyFill="1" applyBorder="1" applyAlignment="1">
      <alignment horizontal="center"/>
    </xf>
    <xf numFmtId="3" fontId="40" fillId="2" borderId="20" xfId="0" applyNumberFormat="1" applyFont="1" applyFill="1" applyBorder="1" applyAlignment="1">
      <alignment horizontal="center"/>
    </xf>
    <xf numFmtId="0" fontId="40" fillId="2" borderId="2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3" fontId="38" fillId="11" borderId="7" xfId="0" applyNumberFormat="1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/>
    </xf>
    <xf numFmtId="0" fontId="38" fillId="12" borderId="7" xfId="0" applyFont="1" applyFill="1" applyBorder="1" applyAlignment="1">
      <alignment horizontal="center"/>
    </xf>
    <xf numFmtId="165" fontId="26" fillId="17" borderId="18" xfId="0" applyNumberFormat="1" applyFont="1" applyFill="1" applyBorder="1" applyAlignment="1">
      <alignment horizontal="center" vertical="center"/>
    </xf>
    <xf numFmtId="165" fontId="26" fillId="17" borderId="7" xfId="0" applyNumberFormat="1" applyFont="1" applyFill="1" applyBorder="1" applyAlignment="1">
      <alignment horizontal="center"/>
    </xf>
    <xf numFmtId="165" fontId="26" fillId="17" borderId="16" xfId="0" applyNumberFormat="1" applyFont="1" applyFill="1" applyBorder="1" applyAlignment="1">
      <alignment horizontal="center"/>
    </xf>
    <xf numFmtId="165" fontId="26" fillId="17" borderId="37" xfId="0" applyNumberFormat="1" applyFont="1" applyFill="1" applyBorder="1" applyAlignment="1">
      <alignment horizontal="center" vertical="center"/>
    </xf>
    <xf numFmtId="165" fontId="26" fillId="17" borderId="17" xfId="0" applyNumberFormat="1" applyFont="1" applyFill="1" applyBorder="1" applyAlignment="1">
      <alignment horizontal="center" vertical="center"/>
    </xf>
    <xf numFmtId="165" fontId="26" fillId="17" borderId="19" xfId="0" applyNumberFormat="1" applyFont="1" applyFill="1" applyBorder="1" applyAlignment="1">
      <alignment horizontal="center" vertical="center"/>
    </xf>
    <xf numFmtId="165" fontId="26" fillId="17" borderId="95" xfId="0" applyNumberFormat="1" applyFont="1" applyFill="1" applyBorder="1" applyAlignment="1">
      <alignment horizontal="center" vertical="center"/>
    </xf>
    <xf numFmtId="3" fontId="49" fillId="0" borderId="0" xfId="2" applyNumberFormat="1" applyFont="1" applyBorder="1" applyAlignment="1">
      <alignment horizontal="center"/>
    </xf>
    <xf numFmtId="165" fontId="26" fillId="17" borderId="89" xfId="0" applyNumberFormat="1" applyFont="1" applyFill="1" applyBorder="1" applyAlignment="1">
      <alignment horizontal="center" vertical="center"/>
    </xf>
    <xf numFmtId="165" fontId="26" fillId="17" borderId="0" xfId="0" applyNumberFormat="1" applyFont="1" applyFill="1" applyBorder="1" applyAlignment="1">
      <alignment horizontal="center" vertical="center"/>
    </xf>
    <xf numFmtId="165" fontId="26" fillId="17" borderId="45" xfId="0" applyNumberFormat="1" applyFont="1" applyFill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/>
    </xf>
    <xf numFmtId="3" fontId="49" fillId="0" borderId="49" xfId="0" applyNumberFormat="1" applyFont="1" applyBorder="1" applyAlignment="1">
      <alignment horizontal="center"/>
    </xf>
    <xf numFmtId="165" fontId="26" fillId="10" borderId="7" xfId="0" applyNumberFormat="1" applyFont="1" applyFill="1" applyBorder="1" applyAlignment="1">
      <alignment horizontal="center" vertical="center"/>
    </xf>
    <xf numFmtId="165" fontId="26" fillId="17" borderId="16" xfId="0" applyNumberFormat="1" applyFont="1" applyFill="1" applyBorder="1" applyAlignment="1">
      <alignment horizontal="center" vertical="center"/>
    </xf>
    <xf numFmtId="165" fontId="26" fillId="10" borderId="16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/>
    <xf numFmtId="0" fontId="30" fillId="11" borderId="7" xfId="0" applyFont="1" applyFill="1" applyBorder="1" applyAlignment="1">
      <alignment horizontal="center" vertical="center"/>
    </xf>
    <xf numFmtId="0" fontId="16" fillId="0" borderId="0" xfId="0" applyFont="1" applyBorder="1"/>
    <xf numFmtId="3" fontId="49" fillId="0" borderId="0" xfId="0" applyNumberFormat="1" applyFont="1" applyFill="1" applyBorder="1" applyAlignment="1">
      <alignment horizontal="center"/>
    </xf>
    <xf numFmtId="3" fontId="49" fillId="0" borderId="0" xfId="0" applyNumberFormat="1" applyFont="1" applyBorder="1"/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40" fillId="5" borderId="47" xfId="0" applyFont="1" applyFill="1" applyBorder="1" applyAlignment="1">
      <alignment horizontal="center" vertical="center" wrapText="1"/>
    </xf>
    <xf numFmtId="0" fontId="40" fillId="5" borderId="5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3" fontId="26" fillId="0" borderId="20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0" fontId="26" fillId="13" borderId="1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0" borderId="31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5" xfId="0" applyFont="1" applyFill="1" applyBorder="1" applyAlignment="1">
      <alignment horizontal="center" vertical="center"/>
    </xf>
    <xf numFmtId="0" fontId="26" fillId="10" borderId="92" xfId="0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26" fillId="0" borderId="52" xfId="0" applyFont="1" applyFill="1" applyBorder="1" applyAlignment="1">
      <alignment horizontal="left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45" fillId="3" borderId="16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26" fillId="8" borderId="50" xfId="0" applyFont="1" applyFill="1" applyBorder="1" applyAlignment="1">
      <alignment horizontal="center" vertical="center" wrapText="1"/>
    </xf>
    <xf numFmtId="0" fontId="26" fillId="8" borderId="51" xfId="0" applyFont="1" applyFill="1" applyBorder="1" applyAlignment="1">
      <alignment horizontal="center" vertical="center" wrapText="1"/>
    </xf>
    <xf numFmtId="0" fontId="26" fillId="8" borderId="41" xfId="0" applyFont="1" applyFill="1" applyBorder="1" applyAlignment="1">
      <alignment horizontal="center" vertical="center" wrapText="1"/>
    </xf>
    <xf numFmtId="0" fontId="26" fillId="3" borderId="94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left" vertical="center" wrapText="1"/>
    </xf>
    <xf numFmtId="3" fontId="40" fillId="10" borderId="20" xfId="0" applyNumberFormat="1" applyFont="1" applyFill="1" applyBorder="1" applyAlignment="1">
      <alignment horizontal="center" vertical="center"/>
    </xf>
    <xf numFmtId="3" fontId="40" fillId="10" borderId="5" xfId="0" applyNumberFormat="1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5" fillId="3" borderId="47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3" fontId="26" fillId="10" borderId="33" xfId="0" applyNumberFormat="1" applyFont="1" applyFill="1" applyBorder="1" applyAlignment="1">
      <alignment horizontal="center" vertical="center"/>
    </xf>
    <xf numFmtId="3" fontId="26" fillId="10" borderId="5" xfId="0" applyNumberFormat="1" applyFont="1" applyFill="1" applyBorder="1" applyAlignment="1">
      <alignment horizontal="center" vertical="center"/>
    </xf>
    <xf numFmtId="3" fontId="40" fillId="0" borderId="20" xfId="0" applyNumberFormat="1" applyFont="1" applyBorder="1" applyAlignment="1">
      <alignment horizontal="center" vertical="center"/>
    </xf>
    <xf numFmtId="3" fontId="40" fillId="0" borderId="7" xfId="0" applyNumberFormat="1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78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25" fillId="9" borderId="64" xfId="0" applyFont="1" applyFill="1" applyBorder="1" applyAlignment="1">
      <alignment horizontal="center" vertical="center" wrapText="1"/>
    </xf>
    <xf numFmtId="0" fontId="25" fillId="9" borderId="81" xfId="0" applyFont="1" applyFill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24" fillId="16" borderId="48" xfId="0" applyFont="1" applyFill="1" applyBorder="1" applyAlignment="1">
      <alignment horizontal="center" vertical="center" wrapText="1"/>
    </xf>
    <xf numFmtId="0" fontId="24" fillId="16" borderId="66" xfId="0" applyFont="1" applyFill="1" applyBorder="1" applyAlignment="1">
      <alignment horizontal="center" vertical="center" wrapText="1"/>
    </xf>
    <xf numFmtId="0" fontId="25" fillId="16" borderId="67" xfId="0" applyFont="1" applyFill="1" applyBorder="1" applyAlignment="1">
      <alignment horizontal="center" vertical="center" wrapText="1"/>
    </xf>
    <xf numFmtId="0" fontId="25" fillId="16" borderId="68" xfId="0" applyFont="1" applyFill="1" applyBorder="1" applyAlignment="1">
      <alignment horizontal="center" vertical="center" wrapText="1"/>
    </xf>
    <xf numFmtId="0" fontId="25" fillId="16" borderId="69" xfId="0" applyFont="1" applyFill="1" applyBorder="1" applyAlignment="1">
      <alignment horizontal="center" vertical="center" wrapText="1"/>
    </xf>
    <xf numFmtId="0" fontId="19" fillId="16" borderId="48" xfId="0" applyFont="1" applyFill="1" applyBorder="1" applyAlignment="1">
      <alignment horizontal="center" vertical="center" wrapText="1"/>
    </xf>
    <xf numFmtId="0" fontId="19" fillId="16" borderId="49" xfId="0" applyFont="1" applyFill="1" applyBorder="1" applyAlignment="1">
      <alignment horizontal="center" vertical="center" wrapText="1"/>
    </xf>
    <xf numFmtId="0" fontId="19" fillId="16" borderId="44" xfId="0" applyFont="1" applyFill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25" fillId="9" borderId="73" xfId="0" applyFont="1" applyFill="1" applyBorder="1" applyAlignment="1">
      <alignment horizontal="center" vertical="center" wrapText="1"/>
    </xf>
    <xf numFmtId="0" fontId="25" fillId="9" borderId="74" xfId="0" applyFont="1" applyFill="1" applyBorder="1" applyAlignment="1">
      <alignment horizontal="center" vertical="center" wrapText="1"/>
    </xf>
    <xf numFmtId="0" fontId="25" fillId="9" borderId="65" xfId="0" applyFont="1" applyFill="1" applyBorder="1" applyAlignment="1">
      <alignment horizontal="center" vertical="center" wrapText="1"/>
    </xf>
    <xf numFmtId="0" fontId="25" fillId="9" borderId="85" xfId="0" applyFont="1" applyFill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15" borderId="48" xfId="0" applyFont="1" applyFill="1" applyBorder="1" applyAlignment="1">
      <alignment horizontal="center" vertical="center" wrapText="1"/>
    </xf>
    <xf numFmtId="0" fontId="19" fillId="15" borderId="49" xfId="0" applyFont="1" applyFill="1" applyBorder="1" applyAlignment="1">
      <alignment horizontal="center" vertical="center" wrapText="1"/>
    </xf>
    <xf numFmtId="0" fontId="19" fillId="15" borderId="4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center" vertical="center" textRotation="90" wrapText="1"/>
    </xf>
    <xf numFmtId="3" fontId="40" fillId="10" borderId="24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 wrapText="1"/>
    </xf>
    <xf numFmtId="0" fontId="17" fillId="10" borderId="15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7" fillId="10" borderId="40" xfId="0" applyFont="1" applyFill="1" applyBorder="1" applyAlignment="1">
      <alignment horizontal="center"/>
    </xf>
    <xf numFmtId="0" fontId="40" fillId="0" borderId="33" xfId="0" applyFont="1" applyFill="1" applyBorder="1" applyAlignment="1">
      <alignment horizontal="left" vertical="center" wrapText="1"/>
    </xf>
    <xf numFmtId="0" fontId="40" fillId="0" borderId="52" xfId="0" applyFont="1" applyFill="1" applyBorder="1" applyAlignment="1">
      <alignment horizontal="left" vertical="center" wrapText="1"/>
    </xf>
    <xf numFmtId="3" fontId="40" fillId="0" borderId="11" xfId="0" applyNumberFormat="1" applyFont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3" fontId="26" fillId="10" borderId="7" xfId="0" applyNumberFormat="1" applyFont="1" applyFill="1" applyBorder="1" applyAlignment="1">
      <alignment horizontal="center" vertical="center"/>
    </xf>
    <xf numFmtId="3" fontId="26" fillId="10" borderId="20" xfId="0" applyNumberFormat="1" applyFont="1" applyFill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44" fillId="13" borderId="17" xfId="0" applyFont="1" applyFill="1" applyBorder="1" applyAlignment="1">
      <alignment horizontal="center" vertical="center" textRotation="90" wrapText="1"/>
    </xf>
    <xf numFmtId="0" fontId="44" fillId="13" borderId="3" xfId="0" applyFont="1" applyFill="1" applyBorder="1" applyAlignment="1">
      <alignment horizontal="center" vertical="center" textRotation="90" wrapText="1"/>
    </xf>
    <xf numFmtId="3" fontId="26" fillId="0" borderId="52" xfId="0" applyNumberFormat="1" applyFont="1" applyBorder="1" applyAlignment="1">
      <alignment horizontal="center" vertical="center"/>
    </xf>
    <xf numFmtId="0" fontId="40" fillId="0" borderId="2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3" fontId="40" fillId="10" borderId="7" xfId="0" applyNumberFormat="1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0" fontId="26" fillId="10" borderId="52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1" fillId="3" borderId="93" xfId="0" applyFont="1" applyFill="1" applyBorder="1" applyAlignment="1">
      <alignment horizontal="center" vertical="center" wrapText="1"/>
    </xf>
    <xf numFmtId="0" fontId="1" fillId="3" borderId="99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94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" fillId="3" borderId="104" xfId="0" applyFont="1" applyFill="1" applyBorder="1" applyAlignment="1">
      <alignment horizontal="center" vertical="center" wrapText="1"/>
    </xf>
    <xf numFmtId="0" fontId="1" fillId="3" borderId="105" xfId="0" applyFont="1" applyFill="1" applyBorder="1" applyAlignment="1">
      <alignment horizontal="center" vertical="center" wrapText="1"/>
    </xf>
    <xf numFmtId="0" fontId="2" fillId="13" borderId="57" xfId="0" applyFont="1" applyFill="1" applyBorder="1" applyAlignment="1">
      <alignment horizontal="center" vertical="center" textRotation="90" wrapText="1"/>
    </xf>
    <xf numFmtId="0" fontId="2" fillId="13" borderId="28" xfId="0" applyFont="1" applyFill="1" applyBorder="1" applyAlignment="1">
      <alignment horizontal="center" vertical="center" textRotation="90" wrapText="1"/>
    </xf>
    <xf numFmtId="0" fontId="6" fillId="13" borderId="1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6" fillId="3" borderId="9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40" fillId="3" borderId="56" xfId="0" applyFont="1" applyFill="1" applyBorder="1" applyAlignment="1">
      <alignment horizontal="center" vertical="center" wrapText="1"/>
    </xf>
    <xf numFmtId="0" fontId="40" fillId="3" borderId="54" xfId="0" applyFont="1" applyFill="1" applyBorder="1" applyAlignment="1">
      <alignment horizontal="center" vertical="center" wrapText="1"/>
    </xf>
    <xf numFmtId="0" fontId="40" fillId="3" borderId="33" xfId="0" applyFont="1" applyFill="1" applyBorder="1" applyAlignment="1">
      <alignment horizontal="center" vertical="center" wrapText="1"/>
    </xf>
    <xf numFmtId="0" fontId="40" fillId="3" borderId="52" xfId="0" applyFont="1" applyFill="1" applyBorder="1" applyAlignment="1">
      <alignment horizontal="center" vertical="center" wrapText="1"/>
    </xf>
    <xf numFmtId="0" fontId="40" fillId="3" borderId="47" xfId="0" applyFont="1" applyFill="1" applyBorder="1" applyAlignment="1">
      <alignment horizontal="center" vertical="center" wrapText="1"/>
    </xf>
    <xf numFmtId="0" fontId="40" fillId="3" borderId="53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27" fillId="0" borderId="46" xfId="0" applyFont="1" applyBorder="1"/>
    <xf numFmtId="0" fontId="27" fillId="0" borderId="40" xfId="0" applyFont="1" applyBorder="1"/>
    <xf numFmtId="0" fontId="22" fillId="0" borderId="82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9" borderId="64" xfId="0" applyFont="1" applyFill="1" applyBorder="1" applyAlignment="1">
      <alignment horizontal="center" vertical="center" wrapText="1"/>
    </xf>
    <xf numFmtId="0" fontId="22" fillId="9" borderId="81" xfId="0" applyFont="1" applyFill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9" borderId="65" xfId="0" applyFont="1" applyFill="1" applyBorder="1" applyAlignment="1">
      <alignment horizontal="center" vertical="center" wrapText="1"/>
    </xf>
    <xf numFmtId="0" fontId="22" fillId="9" borderId="85" xfId="0" applyFont="1" applyFill="1" applyBorder="1" applyAlignment="1">
      <alignment horizontal="center" vertical="center" wrapText="1"/>
    </xf>
    <xf numFmtId="0" fontId="22" fillId="16" borderId="48" xfId="0" applyFont="1" applyFill="1" applyBorder="1" applyAlignment="1">
      <alignment horizontal="center" vertical="center" wrapText="1"/>
    </xf>
    <xf numFmtId="0" fontId="22" fillId="16" borderId="49" xfId="0" applyFont="1" applyFill="1" applyBorder="1" applyAlignment="1">
      <alignment horizontal="center" vertical="center" wrapText="1"/>
    </xf>
    <xf numFmtId="0" fontId="22" fillId="16" borderId="44" xfId="0" applyFont="1" applyFill="1" applyBorder="1" applyAlignment="1">
      <alignment horizontal="center" vertical="center" wrapText="1"/>
    </xf>
    <xf numFmtId="0" fontId="22" fillId="9" borderId="73" xfId="0" applyFont="1" applyFill="1" applyBorder="1" applyAlignment="1">
      <alignment horizontal="center" vertical="center" wrapText="1"/>
    </xf>
    <xf numFmtId="0" fontId="22" fillId="9" borderId="74" xfId="0" applyFont="1" applyFill="1" applyBorder="1" applyAlignment="1">
      <alignment horizontal="center" vertical="center" wrapText="1"/>
    </xf>
    <xf numFmtId="0" fontId="21" fillId="16" borderId="48" xfId="0" applyFont="1" applyFill="1" applyBorder="1" applyAlignment="1">
      <alignment horizontal="center" vertical="center" wrapText="1"/>
    </xf>
    <xf numFmtId="0" fontId="21" fillId="16" borderId="66" xfId="0" applyFont="1" applyFill="1" applyBorder="1" applyAlignment="1">
      <alignment horizontal="center" vertical="center" wrapText="1"/>
    </xf>
    <xf numFmtId="0" fontId="22" fillId="16" borderId="67" xfId="0" applyFont="1" applyFill="1" applyBorder="1" applyAlignment="1">
      <alignment horizontal="center" vertical="center" wrapText="1"/>
    </xf>
    <xf numFmtId="0" fontId="22" fillId="16" borderId="68" xfId="0" applyFont="1" applyFill="1" applyBorder="1" applyAlignment="1">
      <alignment horizontal="center" vertical="center" wrapText="1"/>
    </xf>
    <xf numFmtId="0" fontId="22" fillId="16" borderId="69" xfId="0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0" fontId="26" fillId="13" borderId="34" xfId="0" applyFont="1" applyFill="1" applyBorder="1" applyAlignment="1">
      <alignment horizontal="center" vertical="center" wrapText="1"/>
    </xf>
    <xf numFmtId="0" fontId="26" fillId="13" borderId="20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horizontal="center" vertical="center" wrapText="1"/>
    </xf>
    <xf numFmtId="0" fontId="16" fillId="18" borderId="15" xfId="0" applyFont="1" applyFill="1" applyBorder="1" applyAlignment="1">
      <alignment horizontal="center" vertical="center"/>
    </xf>
    <xf numFmtId="0" fontId="16" fillId="18" borderId="4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22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2" fillId="15" borderId="4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31" fillId="14" borderId="0" xfId="0" applyFont="1" applyFill="1" applyAlignment="1">
      <alignment horizontal="center" vertical="center"/>
    </xf>
    <xf numFmtId="0" fontId="26" fillId="13" borderId="50" xfId="0" applyFont="1" applyFill="1" applyBorder="1" applyAlignment="1">
      <alignment horizontal="center" vertical="center" textRotation="90" wrapText="1"/>
    </xf>
    <xf numFmtId="0" fontId="26" fillId="13" borderId="51" xfId="0" applyFont="1" applyFill="1" applyBorder="1" applyAlignment="1">
      <alignment horizontal="center" vertical="center" textRotation="90" wrapText="1"/>
    </xf>
    <xf numFmtId="0" fontId="23" fillId="0" borderId="46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17" fillId="0" borderId="10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165" fontId="26" fillId="10" borderId="0" xfId="0" applyNumberFormat="1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 vertical="center"/>
    </xf>
    <xf numFmtId="165" fontId="26" fillId="10" borderId="11" xfId="0" applyNumberFormat="1" applyFont="1" applyFill="1" applyBorder="1" applyAlignment="1">
      <alignment horizontal="center"/>
    </xf>
    <xf numFmtId="165" fontId="26" fillId="17" borderId="108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</cellXfs>
  <cellStyles count="3">
    <cellStyle name="Milliers [0]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7"/>
  <sheetViews>
    <sheetView zoomScale="80" zoomScaleNormal="80" workbookViewId="0">
      <selection activeCell="AA35" sqref="AA35"/>
    </sheetView>
  </sheetViews>
  <sheetFormatPr defaultColWidth="11.42578125" defaultRowHeight="15" x14ac:dyDescent="0.25"/>
  <cols>
    <col min="1" max="1" width="5.42578125" style="73" customWidth="1"/>
    <col min="2" max="2" width="52.42578125" style="73" customWidth="1"/>
    <col min="3" max="3" width="15.7109375" style="73" customWidth="1"/>
    <col min="4" max="4" width="13.28515625" style="73" customWidth="1"/>
    <col min="5" max="5" width="7.140625" style="73" customWidth="1"/>
    <col min="6" max="6" width="10.28515625" style="73" bestFit="1" customWidth="1"/>
    <col min="7" max="7" width="13.5703125" style="73" customWidth="1"/>
    <col min="8" max="8" width="27.85546875" style="73" customWidth="1"/>
    <col min="9" max="9" width="25.28515625" style="73" customWidth="1"/>
    <col min="10" max="10" width="28.42578125" style="73" customWidth="1"/>
    <col min="11" max="11" width="29" style="73" customWidth="1"/>
    <col min="12" max="12" width="26.5703125" style="73" customWidth="1"/>
    <col min="13" max="13" width="24.42578125" style="73" customWidth="1"/>
    <col min="14" max="14" width="27.85546875" style="73" customWidth="1"/>
    <col min="15" max="15" width="27.140625" style="73" customWidth="1"/>
    <col min="16" max="16" width="29.42578125" style="73" customWidth="1"/>
    <col min="17" max="17" width="18.42578125" style="73" customWidth="1"/>
    <col min="18" max="18" width="23.28515625" style="73" customWidth="1"/>
    <col min="19" max="19" width="27.140625" style="73" customWidth="1"/>
    <col min="20" max="20" width="25.28515625" style="73" customWidth="1"/>
    <col min="21" max="21" width="26.85546875" style="73" customWidth="1"/>
    <col min="22" max="22" width="27.140625" style="73" customWidth="1"/>
    <col min="23" max="23" width="28.7109375" style="73" customWidth="1"/>
    <col min="24" max="24" width="18.28515625" style="73" customWidth="1"/>
    <col min="25" max="25" width="17.85546875" style="73" customWidth="1"/>
    <col min="26" max="26" width="16.85546875" style="73" customWidth="1"/>
    <col min="27" max="30" width="12.7109375" style="73" customWidth="1"/>
    <col min="31" max="16384" width="11.42578125" style="73"/>
  </cols>
  <sheetData>
    <row r="2" spans="1:28" s="10" customFormat="1" ht="16.5" x14ac:dyDescent="0.25">
      <c r="A2" s="100"/>
      <c r="B2" s="6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s="10" customFormat="1" ht="16.5" x14ac:dyDescent="0.25">
      <c r="A3" s="100"/>
      <c r="B3" s="61"/>
      <c r="C3" s="101"/>
      <c r="D3" s="101"/>
      <c r="E3" s="101"/>
      <c r="F3" s="101"/>
      <c r="G3" s="101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s="10" customFormat="1" ht="16.5" x14ac:dyDescent="0.25">
      <c r="A4" s="100"/>
      <c r="B4" s="61"/>
      <c r="C4" s="101"/>
      <c r="D4" s="101"/>
      <c r="E4" s="101"/>
      <c r="F4" s="101"/>
      <c r="G4" s="101"/>
      <c r="H4" s="101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8" s="10" customFormat="1" ht="15.75" x14ac:dyDescent="0.25">
      <c r="A5" s="84"/>
      <c r="B5" s="16" t="s">
        <v>26</v>
      </c>
      <c r="C5" s="217"/>
      <c r="D5" s="217"/>
      <c r="E5" s="217"/>
      <c r="F5" s="217"/>
      <c r="G5" s="217"/>
      <c r="H5" s="218"/>
      <c r="I5" s="12"/>
      <c r="J5" s="83"/>
      <c r="K5" s="83"/>
      <c r="L5" s="8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82"/>
      <c r="AB5" s="82"/>
    </row>
    <row r="6" spans="1:28" s="10" customFormat="1" ht="15.75" x14ac:dyDescent="0.25">
      <c r="A6" s="73"/>
      <c r="B6" s="16" t="s">
        <v>27</v>
      </c>
      <c r="C6" s="217"/>
      <c r="D6" s="217"/>
      <c r="E6" s="217"/>
      <c r="F6" s="217"/>
      <c r="G6" s="217"/>
      <c r="H6" s="218"/>
      <c r="I6" s="2"/>
      <c r="J6" s="73"/>
      <c r="K6" s="73"/>
      <c r="L6" s="7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s="10" customFormat="1" ht="15.75" x14ac:dyDescent="0.25">
      <c r="A7" s="73"/>
      <c r="B7" s="16" t="s">
        <v>28</v>
      </c>
      <c r="C7" s="217"/>
      <c r="D7" s="217"/>
      <c r="E7" s="217"/>
      <c r="F7" s="217"/>
      <c r="G7" s="217"/>
      <c r="H7" s="218"/>
      <c r="I7" s="2"/>
      <c r="J7" s="73"/>
      <c r="K7" s="73"/>
      <c r="L7" s="7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s="10" customFormat="1" ht="15.75" x14ac:dyDescent="0.25">
      <c r="A8" s="73"/>
      <c r="B8" s="16" t="s">
        <v>29</v>
      </c>
      <c r="C8" s="219"/>
      <c r="D8" s="219"/>
      <c r="E8" s="219"/>
      <c r="F8" s="219"/>
      <c r="G8" s="219"/>
      <c r="H8" s="220"/>
      <c r="I8" s="2"/>
      <c r="J8" s="73"/>
      <c r="K8" s="73"/>
      <c r="L8" s="7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8" s="10" customFormat="1" ht="15.75" x14ac:dyDescent="0.25">
      <c r="A9" s="73"/>
      <c r="B9" s="16" t="s">
        <v>30</v>
      </c>
      <c r="C9" s="217"/>
      <c r="D9" s="217"/>
      <c r="E9" s="217"/>
      <c r="F9" s="217"/>
      <c r="G9" s="217"/>
      <c r="H9" s="21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73"/>
      <c r="Y9" s="73"/>
      <c r="Z9" s="73"/>
    </row>
    <row r="10" spans="1:28" s="10" customFormat="1" x14ac:dyDescent="0.25">
      <c r="A10" s="73"/>
      <c r="B10" s="73"/>
      <c r="C10" s="73"/>
      <c r="D10" s="73"/>
      <c r="E10" s="73"/>
      <c r="F10" s="73"/>
      <c r="G10" s="73"/>
      <c r="H10" s="7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73"/>
      <c r="Y10" s="73"/>
      <c r="Z10" s="73"/>
    </row>
    <row r="11" spans="1:28" s="10" customFormat="1" ht="23.25" x14ac:dyDescent="0.35">
      <c r="A11" s="73"/>
      <c r="B11" s="73"/>
      <c r="C11" s="73"/>
      <c r="D11" s="73"/>
      <c r="E11" s="73"/>
      <c r="F11" s="73"/>
      <c r="G11" s="73"/>
      <c r="H11" s="73"/>
      <c r="I11" s="204" t="s">
        <v>82</v>
      </c>
      <c r="J11" s="204"/>
      <c r="K11" s="204"/>
      <c r="L11" s="204"/>
      <c r="M11" s="204"/>
      <c r="N11" s="204"/>
      <c r="O11" s="204"/>
      <c r="P11" s="103"/>
      <c r="Q11" s="74"/>
      <c r="R11" s="74"/>
      <c r="S11" s="74"/>
      <c r="T11" s="74"/>
      <c r="U11" s="74"/>
      <c r="V11" s="74"/>
      <c r="W11" s="74"/>
      <c r="X11" s="73"/>
      <c r="Y11" s="73"/>
      <c r="Z11" s="73"/>
    </row>
    <row r="12" spans="1:28" s="10" customFormat="1" x14ac:dyDescent="0.25">
      <c r="A12" s="73"/>
      <c r="B12" s="73"/>
      <c r="C12" s="185"/>
      <c r="D12" s="185"/>
      <c r="E12" s="185"/>
      <c r="F12" s="185"/>
      <c r="G12" s="73"/>
      <c r="H12" s="73"/>
      <c r="I12" s="73"/>
      <c r="J12" s="73"/>
      <c r="K12" s="73"/>
      <c r="L12" s="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8" s="10" customFormat="1" ht="15.75" thickBot="1" x14ac:dyDescent="0.3">
      <c r="A13" s="73"/>
      <c r="B13" s="7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8" s="10" customFormat="1" ht="18" x14ac:dyDescent="0.25">
      <c r="A14" s="302" t="s">
        <v>18</v>
      </c>
      <c r="B14" s="300"/>
      <c r="C14" s="300"/>
      <c r="D14" s="300"/>
      <c r="E14" s="300"/>
      <c r="F14" s="300"/>
      <c r="G14" s="297" t="s">
        <v>21</v>
      </c>
      <c r="H14" s="299" t="s">
        <v>22</v>
      </c>
      <c r="I14" s="299"/>
      <c r="J14" s="299"/>
      <c r="K14" s="299"/>
      <c r="L14" s="207" t="s">
        <v>23</v>
      </c>
      <c r="M14" s="207"/>
      <c r="N14" s="207"/>
      <c r="O14" s="299" t="s">
        <v>0</v>
      </c>
      <c r="P14" s="299"/>
      <c r="Q14" s="299"/>
      <c r="R14" s="299"/>
      <c r="S14" s="299"/>
      <c r="T14" s="299"/>
      <c r="U14" s="299"/>
      <c r="V14" s="300" t="s">
        <v>78</v>
      </c>
      <c r="W14" s="301"/>
      <c r="X14" s="73"/>
      <c r="Y14" s="73"/>
      <c r="Z14" s="73"/>
    </row>
    <row r="15" spans="1:28" s="10" customFormat="1" ht="31.5" x14ac:dyDescent="0.25">
      <c r="A15" s="304" t="s">
        <v>16</v>
      </c>
      <c r="B15" s="206" t="s">
        <v>17</v>
      </c>
      <c r="C15" s="206" t="s">
        <v>7</v>
      </c>
      <c r="D15" s="206" t="s">
        <v>57</v>
      </c>
      <c r="E15" s="206" t="s">
        <v>9</v>
      </c>
      <c r="F15" s="208" t="s">
        <v>25</v>
      </c>
      <c r="G15" s="298"/>
      <c r="H15" s="221" t="s">
        <v>10</v>
      </c>
      <c r="I15" s="72" t="s">
        <v>24</v>
      </c>
      <c r="J15" s="72" t="s">
        <v>11</v>
      </c>
      <c r="K15" s="72" t="s">
        <v>15</v>
      </c>
      <c r="L15" s="72" t="s">
        <v>81</v>
      </c>
      <c r="M15" s="72" t="s">
        <v>80</v>
      </c>
      <c r="N15" s="72" t="s">
        <v>120</v>
      </c>
      <c r="O15" s="72" t="s">
        <v>111</v>
      </c>
      <c r="P15" s="72" t="s">
        <v>112</v>
      </c>
      <c r="Q15" s="221" t="s">
        <v>64</v>
      </c>
      <c r="R15" s="72" t="s">
        <v>72</v>
      </c>
      <c r="S15" s="72" t="s">
        <v>4</v>
      </c>
      <c r="T15" s="72" t="s">
        <v>79</v>
      </c>
      <c r="U15" s="72" t="s">
        <v>99</v>
      </c>
      <c r="V15" s="72" t="s">
        <v>6</v>
      </c>
      <c r="W15" s="296" t="s">
        <v>65</v>
      </c>
    </row>
    <row r="16" spans="1:28" s="10" customFormat="1" ht="16.5" thickBot="1" x14ac:dyDescent="0.3">
      <c r="A16" s="304"/>
      <c r="B16" s="206"/>
      <c r="C16" s="206"/>
      <c r="D16" s="206"/>
      <c r="E16" s="206"/>
      <c r="F16" s="208"/>
      <c r="G16" s="298"/>
      <c r="H16" s="221"/>
      <c r="I16" s="13" t="s">
        <v>67</v>
      </c>
      <c r="J16" s="14" t="s">
        <v>70</v>
      </c>
      <c r="K16" s="13" t="s">
        <v>68</v>
      </c>
      <c r="L16" s="14" t="s">
        <v>69</v>
      </c>
      <c r="M16" s="13" t="s">
        <v>67</v>
      </c>
      <c r="N16" s="62" t="s">
        <v>69</v>
      </c>
      <c r="O16" s="14" t="s">
        <v>73</v>
      </c>
      <c r="P16" s="62" t="s">
        <v>67</v>
      </c>
      <c r="Q16" s="221"/>
      <c r="R16" s="13" t="s">
        <v>73</v>
      </c>
      <c r="S16" s="15" t="s">
        <v>98</v>
      </c>
      <c r="T16" s="15" t="s">
        <v>70</v>
      </c>
      <c r="U16" s="15" t="s">
        <v>97</v>
      </c>
      <c r="V16" s="72"/>
      <c r="W16" s="296"/>
    </row>
    <row r="17" spans="1:42" s="10" customFormat="1" ht="15.75" x14ac:dyDescent="0.25">
      <c r="A17" s="240">
        <v>1</v>
      </c>
      <c r="B17" s="241" t="s">
        <v>171</v>
      </c>
      <c r="C17" s="242" t="s">
        <v>125</v>
      </c>
      <c r="D17" s="209" t="s">
        <v>58</v>
      </c>
      <c r="E17" s="209">
        <v>1</v>
      </c>
      <c r="F17" s="209" t="s">
        <v>41</v>
      </c>
      <c r="G17" s="60" t="s">
        <v>19</v>
      </c>
      <c r="H17" s="85">
        <v>45294</v>
      </c>
      <c r="I17" s="85">
        <f>H17+12</f>
        <v>45306</v>
      </c>
      <c r="J17" s="85">
        <f>I17+3</f>
        <v>45309</v>
      </c>
      <c r="K17" s="85">
        <f>J17+32</f>
        <v>45341</v>
      </c>
      <c r="L17" s="104">
        <f>K17+15</f>
        <v>45356</v>
      </c>
      <c r="M17" s="104">
        <f>L17+13</f>
        <v>45369</v>
      </c>
      <c r="N17" s="105">
        <f>M17+15</f>
        <v>45384</v>
      </c>
      <c r="O17" s="85">
        <f>N17+7</f>
        <v>45391</v>
      </c>
      <c r="P17" s="85">
        <f>O17+13</f>
        <v>45404</v>
      </c>
      <c r="Q17" s="85"/>
      <c r="R17" s="85">
        <f>P17+7</f>
        <v>45411</v>
      </c>
      <c r="S17" s="85">
        <f>R17+10</f>
        <v>45421</v>
      </c>
      <c r="T17" s="85">
        <f>S17+4</f>
        <v>45425</v>
      </c>
      <c r="U17" s="85">
        <f>T17+3</f>
        <v>45428</v>
      </c>
      <c r="V17" s="97">
        <v>45464</v>
      </c>
      <c r="W17" s="92">
        <v>45653</v>
      </c>
    </row>
    <row r="18" spans="1:42" ht="37.5" customHeight="1" thickBot="1" x14ac:dyDescent="0.3">
      <c r="A18" s="240"/>
      <c r="B18" s="241"/>
      <c r="C18" s="305"/>
      <c r="D18" s="210"/>
      <c r="E18" s="211"/>
      <c r="F18" s="210"/>
      <c r="G18" s="59" t="s">
        <v>20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93"/>
      <c r="W18" s="98"/>
      <c r="X18" s="10"/>
      <c r="Y18" s="10"/>
      <c r="Z18" s="10"/>
      <c r="AA18" s="10"/>
      <c r="AB18" s="10"/>
    </row>
    <row r="19" spans="1:42" s="89" customFormat="1" ht="21" customHeight="1" x14ac:dyDescent="0.25">
      <c r="A19" s="240">
        <v>2</v>
      </c>
      <c r="B19" s="306" t="s">
        <v>175</v>
      </c>
      <c r="C19" s="248" t="s">
        <v>132</v>
      </c>
      <c r="D19" s="212" t="s">
        <v>58</v>
      </c>
      <c r="E19" s="209">
        <v>2</v>
      </c>
      <c r="F19" s="214" t="s">
        <v>41</v>
      </c>
      <c r="G19" s="66" t="s">
        <v>19</v>
      </c>
      <c r="H19" s="85">
        <v>45294</v>
      </c>
      <c r="I19" s="85">
        <f>H19+12</f>
        <v>45306</v>
      </c>
      <c r="J19" s="85">
        <f>I19+3</f>
        <v>45309</v>
      </c>
      <c r="K19" s="85">
        <f>J19+32</f>
        <v>45341</v>
      </c>
      <c r="L19" s="104">
        <f>K19+15</f>
        <v>45356</v>
      </c>
      <c r="M19" s="104">
        <f>L19+13</f>
        <v>45369</v>
      </c>
      <c r="N19" s="105">
        <f>M19+15</f>
        <v>45384</v>
      </c>
      <c r="O19" s="85">
        <f>N19+7</f>
        <v>45391</v>
      </c>
      <c r="P19" s="85">
        <f>O19+13</f>
        <v>45404</v>
      </c>
      <c r="Q19" s="85"/>
      <c r="R19" s="85">
        <f>P19+7</f>
        <v>45411</v>
      </c>
      <c r="S19" s="85">
        <f>R19+10</f>
        <v>45421</v>
      </c>
      <c r="T19" s="85">
        <f>S19+4</f>
        <v>45425</v>
      </c>
      <c r="U19" s="85">
        <f>T19+3</f>
        <v>45428</v>
      </c>
      <c r="V19" s="97">
        <v>45464</v>
      </c>
      <c r="W19" s="92">
        <v>45653</v>
      </c>
      <c r="X19" s="10"/>
      <c r="Y19" s="10"/>
      <c r="Z19" s="10"/>
      <c r="AA19" s="10"/>
      <c r="AB19" s="10"/>
      <c r="AC19" s="73"/>
    </row>
    <row r="20" spans="1:42" s="89" customFormat="1" ht="16.5" thickBot="1" x14ac:dyDescent="0.3">
      <c r="A20" s="240"/>
      <c r="B20" s="303"/>
      <c r="C20" s="249"/>
      <c r="D20" s="213"/>
      <c r="E20" s="211"/>
      <c r="F20" s="215"/>
      <c r="G20" s="67" t="s">
        <v>20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8"/>
      <c r="X20" s="10"/>
      <c r="Y20" s="10"/>
      <c r="Z20" s="10"/>
      <c r="AA20" s="10"/>
      <c r="AB20" s="10"/>
      <c r="AC20" s="73"/>
    </row>
    <row r="21" spans="1:42" ht="15.75" x14ac:dyDescent="0.25">
      <c r="A21" s="240">
        <v>3</v>
      </c>
      <c r="B21" s="303" t="s">
        <v>172</v>
      </c>
      <c r="C21" s="242" t="s">
        <v>126</v>
      </c>
      <c r="D21" s="209" t="s">
        <v>58</v>
      </c>
      <c r="E21" s="209">
        <v>3</v>
      </c>
      <c r="F21" s="209" t="s">
        <v>41</v>
      </c>
      <c r="G21" s="60" t="s">
        <v>19</v>
      </c>
      <c r="H21" s="85">
        <v>45294</v>
      </c>
      <c r="I21" s="85">
        <f>H21+12</f>
        <v>45306</v>
      </c>
      <c r="J21" s="85">
        <f>I21+3</f>
        <v>45309</v>
      </c>
      <c r="K21" s="85">
        <f>J21+32</f>
        <v>45341</v>
      </c>
      <c r="L21" s="104">
        <f>K21+15</f>
        <v>45356</v>
      </c>
      <c r="M21" s="104">
        <f>L21+13</f>
        <v>45369</v>
      </c>
      <c r="N21" s="105">
        <f>M21+15</f>
        <v>45384</v>
      </c>
      <c r="O21" s="85">
        <f>N21+7</f>
        <v>45391</v>
      </c>
      <c r="P21" s="85">
        <f>O21+13</f>
        <v>45404</v>
      </c>
      <c r="Q21" s="85"/>
      <c r="R21" s="85">
        <f>P21+7</f>
        <v>45411</v>
      </c>
      <c r="S21" s="85">
        <f>R21+10</f>
        <v>45421</v>
      </c>
      <c r="T21" s="85">
        <f>S21+4</f>
        <v>45425</v>
      </c>
      <c r="U21" s="85">
        <f>T21+3</f>
        <v>45428</v>
      </c>
      <c r="V21" s="97">
        <v>45464</v>
      </c>
      <c r="W21" s="92">
        <v>45653</v>
      </c>
      <c r="X21" s="10"/>
      <c r="Y21" s="10"/>
      <c r="Z21" s="10"/>
    </row>
    <row r="22" spans="1:42" ht="16.5" thickBot="1" x14ac:dyDescent="0.3">
      <c r="A22" s="240"/>
      <c r="B22" s="303"/>
      <c r="C22" s="243"/>
      <c r="D22" s="211"/>
      <c r="E22" s="211"/>
      <c r="F22" s="211"/>
      <c r="G22" s="59" t="s">
        <v>20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93"/>
      <c r="W22" s="98"/>
      <c r="X22" s="10"/>
      <c r="Y22" s="10"/>
      <c r="Z22" s="10"/>
    </row>
    <row r="23" spans="1:42" ht="17.25" customHeight="1" x14ac:dyDescent="0.25">
      <c r="A23" s="240">
        <v>4</v>
      </c>
      <c r="B23" s="241" t="s">
        <v>173</v>
      </c>
      <c r="C23" s="242" t="s">
        <v>127</v>
      </c>
      <c r="D23" s="209" t="s">
        <v>58</v>
      </c>
      <c r="E23" s="209">
        <v>4</v>
      </c>
      <c r="F23" s="209" t="s">
        <v>41</v>
      </c>
      <c r="G23" s="60" t="s">
        <v>19</v>
      </c>
      <c r="H23" s="85">
        <v>45294</v>
      </c>
      <c r="I23" s="85">
        <f>H23+12</f>
        <v>45306</v>
      </c>
      <c r="J23" s="85">
        <f>I23+3</f>
        <v>45309</v>
      </c>
      <c r="K23" s="85">
        <f>J23+32</f>
        <v>45341</v>
      </c>
      <c r="L23" s="104">
        <f>K23+15</f>
        <v>45356</v>
      </c>
      <c r="M23" s="104">
        <f>L23+13</f>
        <v>45369</v>
      </c>
      <c r="N23" s="105">
        <f>M23+15</f>
        <v>45384</v>
      </c>
      <c r="O23" s="85">
        <f>N23+7</f>
        <v>45391</v>
      </c>
      <c r="P23" s="85">
        <f>O23+13</f>
        <v>45404</v>
      </c>
      <c r="Q23" s="85"/>
      <c r="R23" s="85">
        <f>P23+7</f>
        <v>45411</v>
      </c>
      <c r="S23" s="85">
        <f>R23+10</f>
        <v>45421</v>
      </c>
      <c r="T23" s="85">
        <f>S23+4</f>
        <v>45425</v>
      </c>
      <c r="U23" s="85">
        <f>T23+3</f>
        <v>45428</v>
      </c>
      <c r="V23" s="97">
        <v>45464</v>
      </c>
      <c r="W23" s="92">
        <v>45653</v>
      </c>
      <c r="X23" s="10"/>
      <c r="Y23" s="10"/>
      <c r="Z23" s="10"/>
    </row>
    <row r="24" spans="1:42" ht="21.6" customHeight="1" thickBot="1" x14ac:dyDescent="0.3">
      <c r="A24" s="240"/>
      <c r="B24" s="241"/>
      <c r="C24" s="243"/>
      <c r="D24" s="211"/>
      <c r="E24" s="211"/>
      <c r="F24" s="211"/>
      <c r="G24" s="59" t="s">
        <v>20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93"/>
      <c r="W24" s="98"/>
      <c r="X24" s="10"/>
      <c r="Y24" s="10"/>
      <c r="Z24" s="10"/>
    </row>
    <row r="25" spans="1:42" ht="15.75" x14ac:dyDescent="0.25">
      <c r="A25" s="240">
        <v>5</v>
      </c>
      <c r="B25" s="326" t="s">
        <v>174</v>
      </c>
      <c r="C25" s="328" t="s">
        <v>128</v>
      </c>
      <c r="D25" s="216" t="s">
        <v>58</v>
      </c>
      <c r="E25" s="216">
        <v>5</v>
      </c>
      <c r="F25" s="216" t="s">
        <v>41</v>
      </c>
      <c r="G25" s="60" t="s">
        <v>19</v>
      </c>
      <c r="H25" s="85">
        <v>45294</v>
      </c>
      <c r="I25" s="85">
        <f>H25+12</f>
        <v>45306</v>
      </c>
      <c r="J25" s="85">
        <f>I25+3</f>
        <v>45309</v>
      </c>
      <c r="K25" s="85">
        <f>J25+32</f>
        <v>45341</v>
      </c>
      <c r="L25" s="104">
        <f>K25+15</f>
        <v>45356</v>
      </c>
      <c r="M25" s="104">
        <f>L25+13</f>
        <v>45369</v>
      </c>
      <c r="N25" s="105">
        <f>M25+15</f>
        <v>45384</v>
      </c>
      <c r="O25" s="85">
        <f>N25+7</f>
        <v>45391</v>
      </c>
      <c r="P25" s="85">
        <f>O25+13</f>
        <v>45404</v>
      </c>
      <c r="Q25" s="85"/>
      <c r="R25" s="85">
        <f>P25+7</f>
        <v>45411</v>
      </c>
      <c r="S25" s="85">
        <f>R25+10</f>
        <v>45421</v>
      </c>
      <c r="T25" s="85">
        <f>S25+4</f>
        <v>45425</v>
      </c>
      <c r="U25" s="85">
        <f>T25+3</f>
        <v>45428</v>
      </c>
      <c r="V25" s="97">
        <v>45464</v>
      </c>
      <c r="W25" s="92">
        <v>45653</v>
      </c>
      <c r="X25" s="10"/>
      <c r="Y25" s="10"/>
      <c r="Z25" s="10"/>
    </row>
    <row r="26" spans="1:42" ht="24.75" customHeight="1" thickBot="1" x14ac:dyDescent="0.3">
      <c r="A26" s="240"/>
      <c r="B26" s="327"/>
      <c r="C26" s="328"/>
      <c r="D26" s="216"/>
      <c r="E26" s="216"/>
      <c r="F26" s="216"/>
      <c r="G26" s="59" t="s">
        <v>20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93"/>
      <c r="W26" s="98"/>
      <c r="X26" s="10"/>
      <c r="Y26" s="10"/>
      <c r="Z26" s="10"/>
    </row>
    <row r="27" spans="1:42" ht="15.75" x14ac:dyDescent="0.25">
      <c r="A27" s="240">
        <v>6</v>
      </c>
      <c r="B27" s="326" t="s">
        <v>138</v>
      </c>
      <c r="C27" s="251" t="s">
        <v>133</v>
      </c>
      <c r="D27" s="222" t="s">
        <v>58</v>
      </c>
      <c r="E27" s="216">
        <v>6</v>
      </c>
      <c r="F27" s="216" t="s">
        <v>47</v>
      </c>
      <c r="G27" s="60" t="s">
        <v>19</v>
      </c>
      <c r="H27" s="85">
        <v>45294</v>
      </c>
      <c r="I27" s="85">
        <f>H27+12</f>
        <v>45306</v>
      </c>
      <c r="J27" s="85">
        <f>I27+3</f>
        <v>45309</v>
      </c>
      <c r="K27" s="85">
        <f>J27+32</f>
        <v>45341</v>
      </c>
      <c r="L27" s="104">
        <f>K27+15</f>
        <v>45356</v>
      </c>
      <c r="M27" s="104">
        <f>L27+13</f>
        <v>45369</v>
      </c>
      <c r="N27" s="105">
        <f>M27+15</f>
        <v>45384</v>
      </c>
      <c r="O27" s="85">
        <f>N27+7</f>
        <v>45391</v>
      </c>
      <c r="P27" s="85">
        <f>O27+13</f>
        <v>45404</v>
      </c>
      <c r="Q27" s="85"/>
      <c r="R27" s="85">
        <f>P27+7</f>
        <v>45411</v>
      </c>
      <c r="S27" s="85">
        <f>R27+10</f>
        <v>45421</v>
      </c>
      <c r="T27" s="85">
        <f>S27+4</f>
        <v>45425</v>
      </c>
      <c r="U27" s="85">
        <f>T27+3</f>
        <v>45428</v>
      </c>
      <c r="V27" s="97">
        <v>45464</v>
      </c>
      <c r="W27" s="92">
        <v>45653</v>
      </c>
      <c r="X27" s="10"/>
      <c r="Y27" s="10"/>
      <c r="Z27" s="10"/>
    </row>
    <row r="28" spans="1:42" ht="16.5" thickBot="1" x14ac:dyDescent="0.3">
      <c r="A28" s="240"/>
      <c r="B28" s="327"/>
      <c r="C28" s="251"/>
      <c r="D28" s="222"/>
      <c r="E28" s="216"/>
      <c r="F28" s="216"/>
      <c r="G28" s="59" t="s">
        <v>20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93"/>
      <c r="W28" s="98"/>
      <c r="X28" s="10"/>
      <c r="Y28" s="10"/>
      <c r="Z28" s="10"/>
    </row>
    <row r="29" spans="1:42" s="83" customFormat="1" ht="15.75" x14ac:dyDescent="0.25">
      <c r="A29" s="240">
        <v>7</v>
      </c>
      <c r="B29" s="194" t="s">
        <v>182</v>
      </c>
      <c r="C29" s="196" t="s">
        <v>179</v>
      </c>
      <c r="D29" s="222" t="s">
        <v>58</v>
      </c>
      <c r="E29" s="216">
        <v>7</v>
      </c>
      <c r="F29" s="222" t="s">
        <v>47</v>
      </c>
      <c r="G29" s="60" t="s">
        <v>19</v>
      </c>
      <c r="H29" s="85">
        <v>45294</v>
      </c>
      <c r="I29" s="85">
        <f>H29+12</f>
        <v>45306</v>
      </c>
      <c r="J29" s="85">
        <f>I29+3</f>
        <v>45309</v>
      </c>
      <c r="K29" s="85">
        <f>J29+32</f>
        <v>45341</v>
      </c>
      <c r="L29" s="104">
        <f>K29+15</f>
        <v>45356</v>
      </c>
      <c r="M29" s="104">
        <f>L29+13</f>
        <v>45369</v>
      </c>
      <c r="N29" s="105">
        <f>M29+15</f>
        <v>45384</v>
      </c>
      <c r="O29" s="85">
        <f>N29+7</f>
        <v>45391</v>
      </c>
      <c r="P29" s="85">
        <f>O29+13</f>
        <v>45404</v>
      </c>
      <c r="Q29" s="85"/>
      <c r="R29" s="85">
        <f>P29+7</f>
        <v>45411</v>
      </c>
      <c r="S29" s="85">
        <f>R29+10</f>
        <v>45421</v>
      </c>
      <c r="T29" s="85">
        <f>S29+4</f>
        <v>45425</v>
      </c>
      <c r="U29" s="85">
        <f>T29+3</f>
        <v>45428</v>
      </c>
      <c r="V29" s="97">
        <v>45464</v>
      </c>
      <c r="W29" s="92">
        <v>45653</v>
      </c>
      <c r="X29" s="10"/>
      <c r="Y29" s="10"/>
      <c r="Z29" s="10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</row>
    <row r="30" spans="1:42" s="74" customFormat="1" ht="15.75" customHeight="1" thickBot="1" x14ac:dyDescent="0.4">
      <c r="A30" s="240"/>
      <c r="B30" s="205"/>
      <c r="C30" s="197"/>
      <c r="D30" s="222"/>
      <c r="E30" s="216"/>
      <c r="F30" s="222"/>
      <c r="G30" s="59" t="s">
        <v>20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93"/>
      <c r="W30" s="98"/>
      <c r="X30" s="10"/>
      <c r="Y30" s="10"/>
      <c r="Z30" s="10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</row>
    <row r="31" spans="1:42" s="74" customFormat="1" ht="15.75" customHeight="1" x14ac:dyDescent="0.35">
      <c r="A31" s="240">
        <v>8</v>
      </c>
      <c r="B31" s="194" t="s">
        <v>180</v>
      </c>
      <c r="C31" s="196" t="s">
        <v>181</v>
      </c>
      <c r="D31" s="216" t="s">
        <v>58</v>
      </c>
      <c r="E31" s="216">
        <v>8</v>
      </c>
      <c r="F31" s="216" t="s">
        <v>47</v>
      </c>
      <c r="G31" s="60" t="s">
        <v>19</v>
      </c>
      <c r="H31" s="85">
        <v>45294</v>
      </c>
      <c r="I31" s="85">
        <f>H31+12</f>
        <v>45306</v>
      </c>
      <c r="J31" s="85">
        <f>I31+3</f>
        <v>45309</v>
      </c>
      <c r="K31" s="85">
        <f>J31+32</f>
        <v>45341</v>
      </c>
      <c r="L31" s="104">
        <f>K31+15</f>
        <v>45356</v>
      </c>
      <c r="M31" s="104">
        <f>L31+13</f>
        <v>45369</v>
      </c>
      <c r="N31" s="105">
        <f>M31+15</f>
        <v>45384</v>
      </c>
      <c r="O31" s="85">
        <f>N31+7</f>
        <v>45391</v>
      </c>
      <c r="P31" s="85">
        <f>O31+13</f>
        <v>45404</v>
      </c>
      <c r="Q31" s="85"/>
      <c r="R31" s="85">
        <f>P31+7</f>
        <v>45411</v>
      </c>
      <c r="S31" s="85">
        <f>R31+10</f>
        <v>45421</v>
      </c>
      <c r="T31" s="85">
        <f>S31+4</f>
        <v>45425</v>
      </c>
      <c r="U31" s="85">
        <f>T31+3</f>
        <v>45428</v>
      </c>
      <c r="V31" s="97">
        <v>45464</v>
      </c>
      <c r="W31" s="92">
        <v>45653</v>
      </c>
      <c r="X31" s="10"/>
      <c r="Y31" s="10"/>
      <c r="Z31" s="10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</row>
    <row r="32" spans="1:42" s="74" customFormat="1" ht="14.25" customHeight="1" thickBot="1" x14ac:dyDescent="0.4">
      <c r="A32" s="240"/>
      <c r="B32" s="205"/>
      <c r="C32" s="325"/>
      <c r="D32" s="216"/>
      <c r="E32" s="216"/>
      <c r="F32" s="216"/>
      <c r="G32" s="59" t="s">
        <v>20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3"/>
      <c r="W32" s="98"/>
      <c r="X32" s="10"/>
      <c r="Y32" s="10"/>
      <c r="Z32" s="10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</row>
    <row r="33" spans="1:42" s="74" customFormat="1" ht="22.5" customHeight="1" x14ac:dyDescent="0.35">
      <c r="A33" s="240">
        <v>9</v>
      </c>
      <c r="B33" s="194" t="s">
        <v>143</v>
      </c>
      <c r="C33" s="196" t="s">
        <v>134</v>
      </c>
      <c r="D33" s="216" t="s">
        <v>58</v>
      </c>
      <c r="E33" s="216">
        <v>9</v>
      </c>
      <c r="F33" s="216" t="s">
        <v>41</v>
      </c>
      <c r="G33" s="60" t="s">
        <v>19</v>
      </c>
      <c r="H33" s="85">
        <v>45294</v>
      </c>
      <c r="I33" s="85">
        <f>H33+12</f>
        <v>45306</v>
      </c>
      <c r="J33" s="85">
        <f>I33+3</f>
        <v>45309</v>
      </c>
      <c r="K33" s="85">
        <f>J33+32</f>
        <v>45341</v>
      </c>
      <c r="L33" s="104">
        <f>K33+15</f>
        <v>45356</v>
      </c>
      <c r="M33" s="104">
        <f>L33+13</f>
        <v>45369</v>
      </c>
      <c r="N33" s="105">
        <f>M33+15</f>
        <v>45384</v>
      </c>
      <c r="O33" s="85">
        <f>N33+7</f>
        <v>45391</v>
      </c>
      <c r="P33" s="85">
        <f>O33+13</f>
        <v>45404</v>
      </c>
      <c r="Q33" s="85"/>
      <c r="R33" s="85">
        <f>P33+7</f>
        <v>45411</v>
      </c>
      <c r="S33" s="85">
        <f>R33+10</f>
        <v>45421</v>
      </c>
      <c r="T33" s="85">
        <f>S33+4</f>
        <v>45425</v>
      </c>
      <c r="U33" s="85">
        <f>T33+3</f>
        <v>45428</v>
      </c>
      <c r="V33" s="97">
        <v>45464</v>
      </c>
      <c r="W33" s="92">
        <v>45653</v>
      </c>
      <c r="X33" s="10"/>
      <c r="Y33" s="10"/>
      <c r="Z33" s="10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1:42" s="74" customFormat="1" ht="16.5" customHeight="1" thickBot="1" x14ac:dyDescent="0.4">
      <c r="A34" s="240"/>
      <c r="B34" s="195"/>
      <c r="C34" s="197"/>
      <c r="D34" s="216"/>
      <c r="E34" s="216"/>
      <c r="F34" s="216"/>
      <c r="G34" s="59" t="s">
        <v>20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93"/>
      <c r="W34" s="98"/>
      <c r="X34" s="10"/>
      <c r="Y34" s="10"/>
      <c r="Z34" s="10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</row>
    <row r="35" spans="1:42" s="89" customFormat="1" ht="23.25" customHeight="1" x14ac:dyDescent="0.25">
      <c r="A35" s="240">
        <v>10</v>
      </c>
      <c r="B35" s="194" t="s">
        <v>139</v>
      </c>
      <c r="C35" s="196" t="s">
        <v>135</v>
      </c>
      <c r="D35" s="216" t="s">
        <v>58</v>
      </c>
      <c r="E35" s="216">
        <v>10</v>
      </c>
      <c r="F35" s="216" t="s">
        <v>47</v>
      </c>
      <c r="G35" s="60" t="s">
        <v>19</v>
      </c>
      <c r="H35" s="85">
        <v>45294</v>
      </c>
      <c r="I35" s="85">
        <f>H35+12</f>
        <v>45306</v>
      </c>
      <c r="J35" s="85">
        <f>I35+3</f>
        <v>45309</v>
      </c>
      <c r="K35" s="85">
        <f>J35+32</f>
        <v>45341</v>
      </c>
      <c r="L35" s="104">
        <f>K35+15</f>
        <v>45356</v>
      </c>
      <c r="M35" s="104">
        <f>L35+13</f>
        <v>45369</v>
      </c>
      <c r="N35" s="105">
        <f>M35+15</f>
        <v>45384</v>
      </c>
      <c r="O35" s="85">
        <f>N35+7</f>
        <v>45391</v>
      </c>
      <c r="P35" s="85">
        <f>O35+13</f>
        <v>45404</v>
      </c>
      <c r="Q35" s="85"/>
      <c r="R35" s="85">
        <f>P35+7</f>
        <v>45411</v>
      </c>
      <c r="S35" s="85">
        <f>R35+10</f>
        <v>45421</v>
      </c>
      <c r="T35" s="85">
        <f>S35+4</f>
        <v>45425</v>
      </c>
      <c r="U35" s="85">
        <f>T35+3</f>
        <v>45428</v>
      </c>
      <c r="V35" s="97">
        <v>45464</v>
      </c>
      <c r="W35" s="92">
        <v>45653</v>
      </c>
      <c r="X35" s="11"/>
      <c r="Y35" s="10"/>
      <c r="Z35" s="10"/>
      <c r="AA35" s="10"/>
      <c r="AB35" s="10"/>
      <c r="AC35" s="10"/>
      <c r="AD35" s="73"/>
    </row>
    <row r="36" spans="1:42" s="89" customFormat="1" ht="20.25" customHeight="1" thickBot="1" x14ac:dyDescent="0.3">
      <c r="A36" s="240"/>
      <c r="B36" s="195"/>
      <c r="C36" s="197"/>
      <c r="D36" s="216"/>
      <c r="E36" s="216"/>
      <c r="F36" s="216"/>
      <c r="G36" s="59" t="s">
        <v>20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107"/>
      <c r="X36" s="11"/>
      <c r="Y36" s="10"/>
      <c r="Z36" s="10"/>
      <c r="AA36" s="10"/>
      <c r="AB36" s="10"/>
      <c r="AC36" s="10"/>
      <c r="AD36" s="73"/>
    </row>
    <row r="37" spans="1:42" s="89" customFormat="1" ht="18" customHeight="1" thickBot="1" x14ac:dyDescent="0.3">
      <c r="A37" s="319">
        <v>11</v>
      </c>
      <c r="B37" s="194" t="s">
        <v>145</v>
      </c>
      <c r="C37" s="316" t="s">
        <v>149</v>
      </c>
      <c r="D37" s="321" t="s">
        <v>58</v>
      </c>
      <c r="E37" s="212">
        <v>11</v>
      </c>
      <c r="F37" s="214" t="s">
        <v>41</v>
      </c>
      <c r="G37" s="68" t="s">
        <v>19</v>
      </c>
      <c r="H37" s="85">
        <v>45294</v>
      </c>
      <c r="I37" s="85">
        <f>H37+12</f>
        <v>45306</v>
      </c>
      <c r="J37" s="85">
        <f>I37+3</f>
        <v>45309</v>
      </c>
      <c r="K37" s="85">
        <f>J37+32</f>
        <v>45341</v>
      </c>
      <c r="L37" s="104">
        <f>K37+15</f>
        <v>45356</v>
      </c>
      <c r="M37" s="104">
        <f>L37+13</f>
        <v>45369</v>
      </c>
      <c r="N37" s="105">
        <f>M37+15</f>
        <v>45384</v>
      </c>
      <c r="O37" s="85">
        <f>N37+7</f>
        <v>45391</v>
      </c>
      <c r="P37" s="85">
        <f>O37+13</f>
        <v>45404</v>
      </c>
      <c r="Q37" s="85"/>
      <c r="R37" s="85">
        <f>P37+7</f>
        <v>45411</v>
      </c>
      <c r="S37" s="85">
        <f>R37+10</f>
        <v>45421</v>
      </c>
      <c r="T37" s="85">
        <f>S37+4</f>
        <v>45425</v>
      </c>
      <c r="U37" s="85">
        <f>T37+3</f>
        <v>45428</v>
      </c>
      <c r="V37" s="97">
        <v>45464</v>
      </c>
      <c r="W37" s="438">
        <v>45653</v>
      </c>
      <c r="X37" s="436"/>
      <c r="Y37" s="436"/>
      <c r="Z37" s="436"/>
      <c r="AA37" s="436"/>
      <c r="AB37" s="436"/>
      <c r="AC37" s="10"/>
      <c r="AD37" s="73"/>
    </row>
    <row r="38" spans="1:42" s="89" customFormat="1" ht="20.25" customHeight="1" thickBot="1" x14ac:dyDescent="0.3">
      <c r="A38" s="320"/>
      <c r="B38" s="195"/>
      <c r="C38" s="249"/>
      <c r="D38" s="213"/>
      <c r="E38" s="322"/>
      <c r="F38" s="247"/>
      <c r="G38" s="67" t="s">
        <v>20</v>
      </c>
      <c r="H38" s="169"/>
      <c r="I38" s="165"/>
      <c r="J38" s="165"/>
      <c r="K38" s="165"/>
      <c r="L38" s="170"/>
      <c r="M38" s="170"/>
      <c r="N38" s="168"/>
      <c r="O38" s="165"/>
      <c r="P38" s="165"/>
      <c r="Q38" s="165"/>
      <c r="R38" s="165"/>
      <c r="S38" s="165"/>
      <c r="T38" s="165"/>
      <c r="U38" s="165"/>
      <c r="V38" s="169"/>
      <c r="W38" s="439"/>
      <c r="X38" s="437"/>
      <c r="Y38" s="437"/>
      <c r="Z38" s="437"/>
      <c r="AA38" s="437"/>
      <c r="AB38" s="437"/>
      <c r="AC38" s="10"/>
      <c r="AD38" s="73"/>
    </row>
    <row r="39" spans="1:42" s="89" customFormat="1" ht="16.5" thickBot="1" x14ac:dyDescent="0.3">
      <c r="A39" s="252">
        <v>12</v>
      </c>
      <c r="B39" s="194" t="s">
        <v>155</v>
      </c>
      <c r="C39" s="196" t="s">
        <v>156</v>
      </c>
      <c r="D39" s="244" t="s">
        <v>58</v>
      </c>
      <c r="E39" s="209">
        <v>12</v>
      </c>
      <c r="F39" s="214" t="s">
        <v>41</v>
      </c>
      <c r="G39" s="60" t="s">
        <v>19</v>
      </c>
      <c r="H39" s="85">
        <v>45294</v>
      </c>
      <c r="I39" s="85">
        <f>H39+12</f>
        <v>45306</v>
      </c>
      <c r="J39" s="85">
        <f>I39+3</f>
        <v>45309</v>
      </c>
      <c r="K39" s="85">
        <f>J39+32</f>
        <v>45341</v>
      </c>
      <c r="L39" s="104">
        <f>K39+15</f>
        <v>45356</v>
      </c>
      <c r="M39" s="104">
        <f>L39+13</f>
        <v>45369</v>
      </c>
      <c r="N39" s="105">
        <f>M39+15</f>
        <v>45384</v>
      </c>
      <c r="O39" s="85">
        <f>N39+7</f>
        <v>45391</v>
      </c>
      <c r="P39" s="85">
        <f>O39+13</f>
        <v>45404</v>
      </c>
      <c r="Q39" s="85"/>
      <c r="R39" s="85">
        <f>P39+7</f>
        <v>45411</v>
      </c>
      <c r="S39" s="85">
        <f>R39+10</f>
        <v>45421</v>
      </c>
      <c r="T39" s="85">
        <f>S39+4</f>
        <v>45425</v>
      </c>
      <c r="U39" s="85">
        <f>T39+3</f>
        <v>45428</v>
      </c>
      <c r="V39" s="97">
        <v>45464</v>
      </c>
      <c r="W39" s="92">
        <v>45653</v>
      </c>
      <c r="X39" s="11"/>
      <c r="Y39" s="10"/>
      <c r="Z39" s="10"/>
      <c r="AA39" s="10"/>
      <c r="AB39" s="10"/>
      <c r="AC39" s="10"/>
      <c r="AD39" s="73"/>
    </row>
    <row r="40" spans="1:42" s="89" customFormat="1" ht="16.5" thickBot="1" x14ac:dyDescent="0.3">
      <c r="A40" s="253"/>
      <c r="B40" s="195"/>
      <c r="C40" s="197"/>
      <c r="D40" s="244"/>
      <c r="E40" s="211"/>
      <c r="F40" s="247"/>
      <c r="G40" s="59" t="s">
        <v>20</v>
      </c>
      <c r="H40" s="169"/>
      <c r="I40" s="165"/>
      <c r="J40" s="165"/>
      <c r="K40" s="165"/>
      <c r="L40" s="170"/>
      <c r="M40" s="170"/>
      <c r="N40" s="168"/>
      <c r="O40" s="165"/>
      <c r="P40" s="165"/>
      <c r="Q40" s="165"/>
      <c r="R40" s="165"/>
      <c r="S40" s="165"/>
      <c r="T40" s="165"/>
      <c r="U40" s="165"/>
      <c r="V40" s="169"/>
      <c r="W40" s="171"/>
      <c r="X40" s="11"/>
      <c r="Y40" s="10"/>
      <c r="Z40" s="10"/>
      <c r="AA40" s="10"/>
      <c r="AB40" s="10"/>
      <c r="AC40" s="10"/>
      <c r="AD40" s="73"/>
    </row>
    <row r="41" spans="1:42" s="89" customFormat="1" ht="16.5" thickBot="1" x14ac:dyDescent="0.3">
      <c r="A41" s="252">
        <v>13</v>
      </c>
      <c r="B41" s="194" t="s">
        <v>157</v>
      </c>
      <c r="C41" s="196" t="s">
        <v>158</v>
      </c>
      <c r="D41" s="244" t="s">
        <v>58</v>
      </c>
      <c r="E41" s="209">
        <v>13</v>
      </c>
      <c r="F41" s="214" t="s">
        <v>41</v>
      </c>
      <c r="G41" s="60" t="s">
        <v>19</v>
      </c>
      <c r="H41" s="85">
        <v>45294</v>
      </c>
      <c r="I41" s="85">
        <f>H41+12</f>
        <v>45306</v>
      </c>
      <c r="J41" s="85">
        <f>I41+3</f>
        <v>45309</v>
      </c>
      <c r="K41" s="85">
        <f>J41+32</f>
        <v>45341</v>
      </c>
      <c r="L41" s="104">
        <f>K41+15</f>
        <v>45356</v>
      </c>
      <c r="M41" s="104">
        <f>L41+13</f>
        <v>45369</v>
      </c>
      <c r="N41" s="105">
        <f>M41+15</f>
        <v>45384</v>
      </c>
      <c r="O41" s="85">
        <f>N41+7</f>
        <v>45391</v>
      </c>
      <c r="P41" s="85">
        <f>O41+13</f>
        <v>45404</v>
      </c>
      <c r="Q41" s="85"/>
      <c r="R41" s="85">
        <f>P41+7</f>
        <v>45411</v>
      </c>
      <c r="S41" s="85">
        <f>R41+10</f>
        <v>45421</v>
      </c>
      <c r="T41" s="85">
        <f>S41+4</f>
        <v>45425</v>
      </c>
      <c r="U41" s="85">
        <f>T41+3</f>
        <v>45428</v>
      </c>
      <c r="V41" s="97">
        <v>45464</v>
      </c>
      <c r="W41" s="92">
        <v>45653</v>
      </c>
      <c r="X41" s="11"/>
      <c r="Y41" s="10"/>
      <c r="Z41" s="10"/>
      <c r="AA41" s="10"/>
      <c r="AB41" s="10"/>
      <c r="AC41" s="10"/>
      <c r="AD41" s="73"/>
    </row>
    <row r="42" spans="1:42" s="89" customFormat="1" ht="16.5" thickBot="1" x14ac:dyDescent="0.3">
      <c r="A42" s="253"/>
      <c r="B42" s="195"/>
      <c r="C42" s="197"/>
      <c r="D42" s="244"/>
      <c r="E42" s="211"/>
      <c r="F42" s="247"/>
      <c r="G42" s="59" t="s">
        <v>20</v>
      </c>
      <c r="H42" s="169"/>
      <c r="I42" s="165"/>
      <c r="J42" s="165"/>
      <c r="K42" s="165"/>
      <c r="L42" s="170"/>
      <c r="M42" s="170"/>
      <c r="N42" s="168"/>
      <c r="O42" s="165"/>
      <c r="P42" s="165"/>
      <c r="Q42" s="165"/>
      <c r="R42" s="165"/>
      <c r="S42" s="165"/>
      <c r="T42" s="165"/>
      <c r="U42" s="165"/>
      <c r="V42" s="169"/>
      <c r="W42" s="171"/>
      <c r="X42" s="11"/>
      <c r="Y42" s="10"/>
      <c r="Z42" s="10"/>
      <c r="AA42" s="10"/>
      <c r="AB42" s="10"/>
      <c r="AC42" s="10"/>
      <c r="AD42" s="73"/>
    </row>
    <row r="43" spans="1:42" s="89" customFormat="1" ht="15.75" x14ac:dyDescent="0.25">
      <c r="A43" s="252">
        <v>14</v>
      </c>
      <c r="B43" s="194" t="s">
        <v>159</v>
      </c>
      <c r="C43" s="196" t="s">
        <v>160</v>
      </c>
      <c r="D43" s="244" t="s">
        <v>58</v>
      </c>
      <c r="E43" s="209">
        <v>14</v>
      </c>
      <c r="F43" s="214" t="s">
        <v>41</v>
      </c>
      <c r="G43" s="60" t="s">
        <v>19</v>
      </c>
      <c r="H43" s="85">
        <v>45294</v>
      </c>
      <c r="I43" s="85">
        <f>H43+12</f>
        <v>45306</v>
      </c>
      <c r="J43" s="85">
        <f>I43+3</f>
        <v>45309</v>
      </c>
      <c r="K43" s="85">
        <f>J43+32</f>
        <v>45341</v>
      </c>
      <c r="L43" s="104">
        <f>K43+15</f>
        <v>45356</v>
      </c>
      <c r="M43" s="104">
        <f>L43+13</f>
        <v>45369</v>
      </c>
      <c r="N43" s="105">
        <f>M43+15</f>
        <v>45384</v>
      </c>
      <c r="O43" s="85">
        <f>N43+7</f>
        <v>45391</v>
      </c>
      <c r="P43" s="85">
        <f>O43+13</f>
        <v>45404</v>
      </c>
      <c r="Q43" s="85"/>
      <c r="R43" s="85">
        <f>P43+7</f>
        <v>45411</v>
      </c>
      <c r="S43" s="85">
        <f>R43+10</f>
        <v>45421</v>
      </c>
      <c r="T43" s="85">
        <f>S43+4</f>
        <v>45425</v>
      </c>
      <c r="U43" s="85">
        <f>T43+3</f>
        <v>45428</v>
      </c>
      <c r="V43" s="97">
        <v>45464</v>
      </c>
      <c r="W43" s="92">
        <v>45653</v>
      </c>
      <c r="X43" s="11"/>
      <c r="Y43" s="10"/>
      <c r="Z43" s="10"/>
      <c r="AA43" s="10"/>
      <c r="AB43" s="10"/>
      <c r="AC43" s="10"/>
      <c r="AD43" s="73"/>
    </row>
    <row r="44" spans="1:42" s="89" customFormat="1" ht="16.5" thickBot="1" x14ac:dyDescent="0.3">
      <c r="A44" s="253"/>
      <c r="B44" s="195"/>
      <c r="C44" s="197"/>
      <c r="D44" s="244"/>
      <c r="E44" s="211"/>
      <c r="F44" s="247"/>
      <c r="G44" s="59" t="s">
        <v>20</v>
      </c>
      <c r="H44" s="173"/>
      <c r="I44" s="173"/>
      <c r="J44" s="173"/>
      <c r="K44" s="173"/>
      <c r="L44" s="174"/>
      <c r="M44" s="174"/>
      <c r="N44" s="173"/>
      <c r="O44" s="173"/>
      <c r="P44" s="173"/>
      <c r="Q44" s="173"/>
      <c r="R44" s="173"/>
      <c r="S44" s="173"/>
      <c r="T44" s="173"/>
      <c r="U44" s="173"/>
      <c r="V44" s="173"/>
      <c r="W44" s="175"/>
      <c r="X44" s="11"/>
      <c r="Y44" s="10"/>
      <c r="Z44" s="10"/>
      <c r="AA44" s="10"/>
      <c r="AB44" s="10"/>
      <c r="AC44" s="10"/>
      <c r="AD44" s="73"/>
    </row>
    <row r="45" spans="1:42" s="10" customFormat="1" ht="18.75" customHeight="1" thickBot="1" x14ac:dyDescent="0.3">
      <c r="A45" s="55"/>
      <c r="B45" s="183" t="s">
        <v>2</v>
      </c>
      <c r="C45" s="108"/>
      <c r="D45" s="109"/>
      <c r="E45" s="109"/>
      <c r="F45" s="109"/>
      <c r="G45" s="109"/>
      <c r="H45" s="110"/>
      <c r="I45" s="110"/>
      <c r="J45" s="110"/>
      <c r="K45" s="110"/>
      <c r="L45" s="110"/>
      <c r="M45" s="110"/>
      <c r="N45" s="110"/>
      <c r="O45" s="109"/>
      <c r="P45" s="109"/>
      <c r="Q45" s="110"/>
      <c r="R45" s="110"/>
      <c r="S45" s="110"/>
      <c r="T45" s="110"/>
      <c r="U45" s="110"/>
      <c r="V45" s="110"/>
      <c r="W45" s="111"/>
      <c r="X45" s="73"/>
      <c r="Y45" s="73"/>
      <c r="Z45" s="73"/>
    </row>
    <row r="46" spans="1:42" s="10" customFormat="1" ht="23.25" x14ac:dyDescent="0.35">
      <c r="B46" s="181"/>
      <c r="P46" s="113"/>
      <c r="V46" s="11"/>
      <c r="W46" s="11"/>
      <c r="X46" s="74"/>
      <c r="Y46" s="74"/>
      <c r="Z46" s="74"/>
    </row>
    <row r="47" spans="1:42" s="10" customFormat="1" x14ac:dyDescent="0.25">
      <c r="B47" s="181"/>
      <c r="C47" s="185"/>
      <c r="D47" s="185"/>
      <c r="E47" s="185"/>
      <c r="F47" s="185"/>
      <c r="T47" s="11"/>
      <c r="U47" s="11"/>
      <c r="X47" s="73"/>
      <c r="Y47" s="73"/>
      <c r="Z47" s="73"/>
    </row>
    <row r="48" spans="1:42" s="10" customFormat="1" ht="23.25" x14ac:dyDescent="0.35">
      <c r="A48" s="73"/>
      <c r="B48" s="182"/>
      <c r="C48" s="1"/>
      <c r="D48" s="1"/>
      <c r="E48" s="1"/>
      <c r="F48" s="1"/>
      <c r="G48" s="73"/>
      <c r="H48" s="73"/>
      <c r="I48" s="1"/>
      <c r="J48" s="4" t="s">
        <v>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3"/>
      <c r="Y48" s="73"/>
      <c r="Z48" s="73"/>
    </row>
    <row r="49" spans="1:30" s="10" customFormat="1" x14ac:dyDescent="0.25">
      <c r="B49" s="181"/>
      <c r="X49" s="73"/>
      <c r="Y49" s="73"/>
      <c r="Z49" s="73"/>
    </row>
    <row r="50" spans="1:30" s="10" customFormat="1" ht="15.75" x14ac:dyDescent="0.25">
      <c r="A50" s="73"/>
      <c r="B50" s="16" t="s">
        <v>26</v>
      </c>
      <c r="C50" s="217"/>
      <c r="D50" s="217"/>
      <c r="E50" s="217"/>
      <c r="F50" s="217"/>
      <c r="G50" s="217"/>
      <c r="H50" s="218"/>
      <c r="I50" s="2"/>
      <c r="J50" s="73"/>
      <c r="K50" s="73"/>
      <c r="L50" s="7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30" s="10" customFormat="1" ht="20.25" customHeight="1" x14ac:dyDescent="0.25">
      <c r="A51" s="73"/>
      <c r="B51" s="16" t="s">
        <v>27</v>
      </c>
      <c r="C51" s="217"/>
      <c r="D51" s="217"/>
      <c r="E51" s="217"/>
      <c r="F51" s="217"/>
      <c r="G51" s="217"/>
      <c r="H51" s="218"/>
      <c r="I51" s="2"/>
      <c r="J51" s="73"/>
      <c r="K51" s="73"/>
      <c r="L51" s="7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30" s="10" customFormat="1" ht="15.75" x14ac:dyDescent="0.25">
      <c r="A52" s="73"/>
      <c r="B52" s="16" t="s">
        <v>28</v>
      </c>
      <c r="C52" s="217"/>
      <c r="D52" s="217"/>
      <c r="E52" s="217"/>
      <c r="F52" s="217"/>
      <c r="G52" s="217"/>
      <c r="H52" s="218"/>
      <c r="I52" s="2"/>
      <c r="J52" s="73"/>
      <c r="K52" s="73"/>
      <c r="L52" s="7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30" s="10" customFormat="1" ht="15.75" x14ac:dyDescent="0.25">
      <c r="A53" s="73"/>
      <c r="B53" s="16" t="s">
        <v>29</v>
      </c>
      <c r="C53" s="219"/>
      <c r="D53" s="219"/>
      <c r="E53" s="219"/>
      <c r="F53" s="219"/>
      <c r="G53" s="219"/>
      <c r="H53" s="220"/>
      <c r="I53" s="2"/>
      <c r="J53" s="73"/>
      <c r="K53" s="73"/>
      <c r="L53" s="7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AC53" s="73"/>
    </row>
    <row r="54" spans="1:30" s="10" customFormat="1" ht="15.75" x14ac:dyDescent="0.25">
      <c r="A54" s="73"/>
      <c r="B54" s="16" t="s">
        <v>30</v>
      </c>
      <c r="C54" s="217"/>
      <c r="D54" s="217"/>
      <c r="E54" s="217"/>
      <c r="F54" s="217"/>
      <c r="G54" s="217"/>
      <c r="H54" s="218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AA54" s="73"/>
      <c r="AB54" s="73"/>
    </row>
    <row r="55" spans="1:30" s="10" customFormat="1" x14ac:dyDescent="0.25">
      <c r="B55" s="112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AC55" s="73"/>
      <c r="AD55" s="73"/>
    </row>
    <row r="56" spans="1:30" s="10" customFormat="1" ht="23.25" x14ac:dyDescent="0.35">
      <c r="B56" s="112"/>
      <c r="I56" s="204" t="s">
        <v>184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74"/>
      <c r="U56" s="74"/>
      <c r="V56" s="74"/>
      <c r="W56" s="74"/>
      <c r="X56" s="73"/>
      <c r="Y56" s="73"/>
      <c r="Z56" s="73"/>
      <c r="AA56" s="73"/>
      <c r="AB56" s="73"/>
      <c r="AC56" s="73"/>
    </row>
    <row r="57" spans="1:30" x14ac:dyDescent="0.25">
      <c r="B57" s="184"/>
      <c r="C57" s="185"/>
      <c r="D57" s="185"/>
      <c r="E57" s="185"/>
      <c r="F57" s="185"/>
      <c r="L57" s="2"/>
    </row>
    <row r="58" spans="1:30" s="10" customFormat="1" ht="15.75" thickBot="1" x14ac:dyDescent="0.3">
      <c r="A58" s="73"/>
      <c r="B58" s="114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</row>
    <row r="59" spans="1:30" ht="18.75" thickBot="1" x14ac:dyDescent="0.35">
      <c r="A59" s="225" t="s">
        <v>18</v>
      </c>
      <c r="B59" s="227"/>
      <c r="C59" s="227"/>
      <c r="D59" s="227"/>
      <c r="E59" s="227"/>
      <c r="F59" s="227"/>
      <c r="G59" s="228" t="s">
        <v>21</v>
      </c>
      <c r="H59" s="225" t="s">
        <v>96</v>
      </c>
      <c r="I59" s="227"/>
      <c r="J59" s="227"/>
      <c r="K59" s="226"/>
      <c r="L59" s="235" t="s">
        <v>23</v>
      </c>
      <c r="M59" s="236"/>
      <c r="N59" s="237"/>
      <c r="O59" s="225" t="s">
        <v>0</v>
      </c>
      <c r="P59" s="227"/>
      <c r="Q59" s="227"/>
      <c r="R59" s="227"/>
      <c r="S59" s="227"/>
      <c r="T59" s="226"/>
      <c r="U59" s="225" t="s">
        <v>78</v>
      </c>
      <c r="V59" s="226"/>
      <c r="W59" s="116"/>
    </row>
    <row r="60" spans="1:30" ht="49.5" x14ac:dyDescent="0.3">
      <c r="A60" s="323" t="s">
        <v>16</v>
      </c>
      <c r="B60" s="198" t="s">
        <v>17</v>
      </c>
      <c r="C60" s="198" t="s">
        <v>7</v>
      </c>
      <c r="D60" s="198" t="s">
        <v>57</v>
      </c>
      <c r="E60" s="198" t="s">
        <v>116</v>
      </c>
      <c r="F60" s="231" t="s">
        <v>25</v>
      </c>
      <c r="G60" s="229"/>
      <c r="H60" s="245" t="s">
        <v>115</v>
      </c>
      <c r="I60" s="117" t="s">
        <v>114</v>
      </c>
      <c r="J60" s="118" t="s">
        <v>113</v>
      </c>
      <c r="K60" s="119" t="s">
        <v>15</v>
      </c>
      <c r="L60" s="120" t="s">
        <v>107</v>
      </c>
      <c r="M60" s="121" t="s">
        <v>106</v>
      </c>
      <c r="N60" s="122" t="s">
        <v>76</v>
      </c>
      <c r="O60" s="123" t="s">
        <v>109</v>
      </c>
      <c r="P60" s="118" t="s">
        <v>108</v>
      </c>
      <c r="Q60" s="233" t="s">
        <v>5</v>
      </c>
      <c r="R60" s="118" t="s">
        <v>110</v>
      </c>
      <c r="S60" s="118" t="s">
        <v>100</v>
      </c>
      <c r="T60" s="119" t="s">
        <v>99</v>
      </c>
      <c r="U60" s="238" t="s">
        <v>6</v>
      </c>
      <c r="V60" s="223" t="s">
        <v>65</v>
      </c>
      <c r="W60" s="124"/>
      <c r="X60" s="10"/>
      <c r="Y60" s="10"/>
    </row>
    <row r="61" spans="1:30" ht="53.25" customHeight="1" thickBot="1" x14ac:dyDescent="0.35">
      <c r="A61" s="324"/>
      <c r="B61" s="199"/>
      <c r="C61" s="199"/>
      <c r="D61" s="199"/>
      <c r="E61" s="199"/>
      <c r="F61" s="232"/>
      <c r="G61" s="230"/>
      <c r="H61" s="246"/>
      <c r="I61" s="125" t="s">
        <v>67</v>
      </c>
      <c r="J61" s="125" t="s">
        <v>70</v>
      </c>
      <c r="K61" s="126" t="s">
        <v>69</v>
      </c>
      <c r="L61" s="127" t="s">
        <v>102</v>
      </c>
      <c r="M61" s="128" t="s">
        <v>67</v>
      </c>
      <c r="N61" s="129" t="s">
        <v>69</v>
      </c>
      <c r="O61" s="130" t="s">
        <v>95</v>
      </c>
      <c r="P61" s="131" t="s">
        <v>67</v>
      </c>
      <c r="Q61" s="234"/>
      <c r="R61" s="132" t="s">
        <v>70</v>
      </c>
      <c r="S61" s="131" t="s">
        <v>70</v>
      </c>
      <c r="T61" s="133" t="s">
        <v>97</v>
      </c>
      <c r="U61" s="239"/>
      <c r="V61" s="224"/>
      <c r="W61" s="124"/>
      <c r="X61" s="10"/>
      <c r="Y61" s="10"/>
    </row>
    <row r="62" spans="1:30" ht="26.25" customHeight="1" x14ac:dyDescent="0.25">
      <c r="A62" s="192">
        <v>1</v>
      </c>
      <c r="B62" s="310" t="s">
        <v>185</v>
      </c>
      <c r="C62" s="312" t="s">
        <v>177</v>
      </c>
      <c r="D62" s="313" t="s">
        <v>58</v>
      </c>
      <c r="E62" s="200">
        <v>1</v>
      </c>
      <c r="F62" s="202" t="s">
        <v>121</v>
      </c>
      <c r="G62" s="60" t="s">
        <v>19</v>
      </c>
      <c r="H62" s="85">
        <v>45294</v>
      </c>
      <c r="I62" s="77">
        <f>H62+13</f>
        <v>45307</v>
      </c>
      <c r="J62" s="77">
        <f>I62+3</f>
        <v>45310</v>
      </c>
      <c r="K62" s="77">
        <f>J62+35</f>
        <v>45345</v>
      </c>
      <c r="L62" s="78">
        <f>K62+5</f>
        <v>45350</v>
      </c>
      <c r="M62" s="78">
        <f>L62+1</f>
        <v>45351</v>
      </c>
      <c r="N62" s="79">
        <f>M62+15</f>
        <v>45366</v>
      </c>
      <c r="O62" s="77">
        <f>N62+5</f>
        <v>45371</v>
      </c>
      <c r="P62" s="77">
        <f>O62+12</f>
        <v>45383</v>
      </c>
      <c r="Q62" s="77"/>
      <c r="R62" s="77">
        <f>P62+4</f>
        <v>45387</v>
      </c>
      <c r="S62" s="77">
        <f>R62+3</f>
        <v>45390</v>
      </c>
      <c r="T62" s="77">
        <f>S62+3</f>
        <v>45393</v>
      </c>
      <c r="U62" s="97">
        <v>45397</v>
      </c>
      <c r="V62" s="92">
        <v>45653</v>
      </c>
      <c r="W62" s="10"/>
      <c r="X62" s="10"/>
    </row>
    <row r="63" spans="1:30" ht="24.75" customHeight="1" thickBot="1" x14ac:dyDescent="0.3">
      <c r="A63" s="193"/>
      <c r="B63" s="311"/>
      <c r="C63" s="250"/>
      <c r="D63" s="209"/>
      <c r="E63" s="201"/>
      <c r="F63" s="203"/>
      <c r="G63" s="59" t="s">
        <v>20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93"/>
      <c r="V63" s="98"/>
      <c r="W63" s="10"/>
      <c r="X63" s="10"/>
    </row>
    <row r="64" spans="1:30" ht="35.450000000000003" customHeight="1" x14ac:dyDescent="0.25">
      <c r="A64" s="192">
        <v>2</v>
      </c>
      <c r="B64" s="194" t="s">
        <v>186</v>
      </c>
      <c r="C64" s="196" t="s">
        <v>176</v>
      </c>
      <c r="D64" s="222" t="s">
        <v>58</v>
      </c>
      <c r="E64" s="200">
        <v>2</v>
      </c>
      <c r="F64" s="202" t="s">
        <v>121</v>
      </c>
      <c r="G64" s="60" t="s">
        <v>19</v>
      </c>
      <c r="H64" s="85">
        <v>45294</v>
      </c>
      <c r="I64" s="77">
        <f>H64+13</f>
        <v>45307</v>
      </c>
      <c r="J64" s="77">
        <f>I64+3</f>
        <v>45310</v>
      </c>
      <c r="K64" s="77">
        <f>J64+35</f>
        <v>45345</v>
      </c>
      <c r="L64" s="78">
        <f>K64+5</f>
        <v>45350</v>
      </c>
      <c r="M64" s="78">
        <f>L64+1</f>
        <v>45351</v>
      </c>
      <c r="N64" s="79">
        <f>M64+15</f>
        <v>45366</v>
      </c>
      <c r="O64" s="77">
        <f>N64+5</f>
        <v>45371</v>
      </c>
      <c r="P64" s="77">
        <f>O64+12</f>
        <v>45383</v>
      </c>
      <c r="Q64" s="77"/>
      <c r="R64" s="77">
        <f>P64+4</f>
        <v>45387</v>
      </c>
      <c r="S64" s="77">
        <f>R64+3</f>
        <v>45390</v>
      </c>
      <c r="T64" s="77">
        <f>S64+3</f>
        <v>45393</v>
      </c>
      <c r="U64" s="97">
        <v>45397</v>
      </c>
      <c r="V64" s="92">
        <v>45653</v>
      </c>
    </row>
    <row r="65" spans="1:22" ht="35.450000000000003" customHeight="1" thickBot="1" x14ac:dyDescent="0.3">
      <c r="A65" s="193"/>
      <c r="B65" s="195"/>
      <c r="C65" s="197"/>
      <c r="D65" s="222"/>
      <c r="E65" s="201"/>
      <c r="F65" s="203"/>
      <c r="G65" s="59" t="s">
        <v>20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93"/>
      <c r="V65" s="98"/>
    </row>
    <row r="66" spans="1:22" ht="35.450000000000003" customHeight="1" x14ac:dyDescent="0.25">
      <c r="A66" s="192">
        <v>3</v>
      </c>
      <c r="B66" s="194" t="s">
        <v>162</v>
      </c>
      <c r="C66" s="196" t="s">
        <v>129</v>
      </c>
      <c r="D66" s="222" t="s">
        <v>58</v>
      </c>
      <c r="E66" s="200">
        <v>3</v>
      </c>
      <c r="F66" s="202" t="s">
        <v>121</v>
      </c>
      <c r="G66" s="60" t="s">
        <v>19</v>
      </c>
      <c r="H66" s="85">
        <v>45294</v>
      </c>
      <c r="I66" s="77">
        <f>H66+13</f>
        <v>45307</v>
      </c>
      <c r="J66" s="77">
        <f>I66+3</f>
        <v>45310</v>
      </c>
      <c r="K66" s="77">
        <f>J66+35</f>
        <v>45345</v>
      </c>
      <c r="L66" s="78">
        <f>K66+5</f>
        <v>45350</v>
      </c>
      <c r="M66" s="78">
        <f>L66+1</f>
        <v>45351</v>
      </c>
      <c r="N66" s="79">
        <f>M66+15</f>
        <v>45366</v>
      </c>
      <c r="O66" s="77">
        <f>N66+5</f>
        <v>45371</v>
      </c>
      <c r="P66" s="77">
        <f>O66+12</f>
        <v>45383</v>
      </c>
      <c r="Q66" s="77"/>
      <c r="R66" s="77">
        <f>P66+4</f>
        <v>45387</v>
      </c>
      <c r="S66" s="77">
        <f>R66+3</f>
        <v>45390</v>
      </c>
      <c r="T66" s="77">
        <f>S66+3</f>
        <v>45393</v>
      </c>
      <c r="U66" s="97">
        <v>45397</v>
      </c>
      <c r="V66" s="92">
        <v>45653</v>
      </c>
    </row>
    <row r="67" spans="1:22" ht="35.450000000000003" customHeight="1" thickBot="1" x14ac:dyDescent="0.3">
      <c r="A67" s="193"/>
      <c r="B67" s="195"/>
      <c r="C67" s="197"/>
      <c r="D67" s="222"/>
      <c r="E67" s="201"/>
      <c r="F67" s="203"/>
      <c r="G67" s="59" t="s">
        <v>20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93"/>
      <c r="V67" s="98"/>
    </row>
    <row r="68" spans="1:22" ht="15.75" x14ac:dyDescent="0.25">
      <c r="A68" s="192">
        <v>4</v>
      </c>
      <c r="B68" s="314" t="s">
        <v>178</v>
      </c>
      <c r="C68" s="315" t="s">
        <v>183</v>
      </c>
      <c r="D68" s="222" t="s">
        <v>58</v>
      </c>
      <c r="E68" s="200">
        <v>5</v>
      </c>
      <c r="F68" s="202" t="s">
        <v>121</v>
      </c>
      <c r="G68" s="60" t="s">
        <v>19</v>
      </c>
      <c r="H68" s="85">
        <v>45294</v>
      </c>
      <c r="I68" s="77">
        <f>H68+13</f>
        <v>45307</v>
      </c>
      <c r="J68" s="77">
        <f>I68+3</f>
        <v>45310</v>
      </c>
      <c r="K68" s="77">
        <f>J68+35</f>
        <v>45345</v>
      </c>
      <c r="L68" s="78">
        <f>K68+5</f>
        <v>45350</v>
      </c>
      <c r="M68" s="78">
        <f>L68+1</f>
        <v>45351</v>
      </c>
      <c r="N68" s="79">
        <f>M68+15</f>
        <v>45366</v>
      </c>
      <c r="O68" s="77">
        <f>N68+5</f>
        <v>45371</v>
      </c>
      <c r="P68" s="77">
        <f>O68+12</f>
        <v>45383</v>
      </c>
      <c r="Q68" s="77"/>
      <c r="R68" s="77">
        <f>P68+4</f>
        <v>45387</v>
      </c>
      <c r="S68" s="77">
        <f>R68+3</f>
        <v>45390</v>
      </c>
      <c r="T68" s="77">
        <f>S68+3</f>
        <v>45393</v>
      </c>
      <c r="U68" s="97">
        <v>45397</v>
      </c>
      <c r="V68" s="92">
        <v>45653</v>
      </c>
    </row>
    <row r="69" spans="1:22" ht="16.5" thickBot="1" x14ac:dyDescent="0.3">
      <c r="A69" s="193"/>
      <c r="B69" s="314"/>
      <c r="C69" s="315"/>
      <c r="D69" s="222"/>
      <c r="E69" s="201"/>
      <c r="F69" s="203"/>
      <c r="G69" s="59" t="s">
        <v>20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93"/>
      <c r="V69" s="98"/>
    </row>
    <row r="70" spans="1:22" ht="35.450000000000003" customHeight="1" x14ac:dyDescent="0.25">
      <c r="A70" s="192">
        <v>5</v>
      </c>
      <c r="B70" s="194" t="s">
        <v>161</v>
      </c>
      <c r="C70" s="196" t="s">
        <v>144</v>
      </c>
      <c r="D70" s="222" t="s">
        <v>58</v>
      </c>
      <c r="E70" s="200">
        <v>6</v>
      </c>
      <c r="F70" s="202" t="s">
        <v>121</v>
      </c>
      <c r="G70" s="60" t="s">
        <v>19</v>
      </c>
      <c r="H70" s="85">
        <v>45294</v>
      </c>
      <c r="I70" s="77">
        <f>H70+13</f>
        <v>45307</v>
      </c>
      <c r="J70" s="77">
        <f>I70+3</f>
        <v>45310</v>
      </c>
      <c r="K70" s="77">
        <f>J70+35</f>
        <v>45345</v>
      </c>
      <c r="L70" s="78">
        <f>K70+5</f>
        <v>45350</v>
      </c>
      <c r="M70" s="78">
        <f>L70+1</f>
        <v>45351</v>
      </c>
      <c r="N70" s="79">
        <f>M70+15</f>
        <v>45366</v>
      </c>
      <c r="O70" s="77">
        <f>N70+5</f>
        <v>45371</v>
      </c>
      <c r="P70" s="77">
        <f>O70+12</f>
        <v>45383</v>
      </c>
      <c r="Q70" s="77"/>
      <c r="R70" s="77">
        <f>P70+4</f>
        <v>45387</v>
      </c>
      <c r="S70" s="77">
        <f>R70+3</f>
        <v>45390</v>
      </c>
      <c r="T70" s="77">
        <f>S70+3</f>
        <v>45393</v>
      </c>
      <c r="U70" s="97">
        <v>45397</v>
      </c>
      <c r="V70" s="92">
        <v>45653</v>
      </c>
    </row>
    <row r="71" spans="1:22" ht="35.450000000000003" customHeight="1" thickBot="1" x14ac:dyDescent="0.3">
      <c r="A71" s="193"/>
      <c r="B71" s="195"/>
      <c r="C71" s="197"/>
      <c r="D71" s="222"/>
      <c r="E71" s="201"/>
      <c r="F71" s="203"/>
      <c r="G71" s="59" t="s">
        <v>20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93"/>
      <c r="V71" s="98"/>
    </row>
    <row r="72" spans="1:22" s="89" customFormat="1" ht="18" customHeight="1" x14ac:dyDescent="0.25">
      <c r="A72" s="192">
        <v>6</v>
      </c>
      <c r="B72" s="241" t="s">
        <v>137</v>
      </c>
      <c r="C72" s="316" t="s">
        <v>128</v>
      </c>
      <c r="D72" s="244" t="s">
        <v>58</v>
      </c>
      <c r="E72" s="200">
        <v>7</v>
      </c>
      <c r="F72" s="317" t="s">
        <v>121</v>
      </c>
      <c r="G72" s="60" t="s">
        <v>19</v>
      </c>
      <c r="H72" s="85">
        <v>45294</v>
      </c>
      <c r="I72" s="77">
        <f>H72+13</f>
        <v>45307</v>
      </c>
      <c r="J72" s="77">
        <f>I72+3</f>
        <v>45310</v>
      </c>
      <c r="K72" s="77">
        <f>J72+35</f>
        <v>45345</v>
      </c>
      <c r="L72" s="78">
        <f>K72+5</f>
        <v>45350</v>
      </c>
      <c r="M72" s="78">
        <f>L72+1</f>
        <v>45351</v>
      </c>
      <c r="N72" s="79">
        <f>M72+15</f>
        <v>45366</v>
      </c>
      <c r="O72" s="77">
        <f>N72+5</f>
        <v>45371</v>
      </c>
      <c r="P72" s="77">
        <f>O72+12</f>
        <v>45383</v>
      </c>
      <c r="Q72" s="77"/>
      <c r="R72" s="77">
        <f>P72+4</f>
        <v>45387</v>
      </c>
      <c r="S72" s="77">
        <f>R72+3</f>
        <v>45390</v>
      </c>
      <c r="T72" s="77">
        <f>S72+3</f>
        <v>45393</v>
      </c>
      <c r="U72" s="97">
        <v>45397</v>
      </c>
      <c r="V72" s="92">
        <v>45653</v>
      </c>
    </row>
    <row r="73" spans="1:22" s="89" customFormat="1" ht="18" customHeight="1" x14ac:dyDescent="0.2">
      <c r="A73" s="193"/>
      <c r="B73" s="241"/>
      <c r="C73" s="249"/>
      <c r="D73" s="244"/>
      <c r="E73" s="201"/>
      <c r="F73" s="318"/>
      <c r="G73" s="59" t="s">
        <v>20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93"/>
      <c r="V73" s="98"/>
    </row>
    <row r="74" spans="1:22" ht="27.75" customHeight="1" thickBot="1" x14ac:dyDescent="0.35">
      <c r="A74" s="56"/>
      <c r="B74" s="56" t="s">
        <v>2</v>
      </c>
      <c r="C74" s="134"/>
      <c r="D74" s="134"/>
      <c r="E74" s="134"/>
      <c r="F74" s="135"/>
      <c r="G74" s="136"/>
      <c r="H74" s="137"/>
      <c r="I74" s="134"/>
      <c r="J74" s="137"/>
      <c r="K74" s="137"/>
      <c r="L74" s="137"/>
      <c r="M74" s="137"/>
      <c r="N74" s="137"/>
      <c r="O74" s="138"/>
      <c r="P74" s="139"/>
      <c r="Q74" s="137"/>
      <c r="R74" s="137"/>
      <c r="S74" s="137"/>
      <c r="T74" s="137"/>
      <c r="U74" s="137"/>
      <c r="V74" s="138"/>
    </row>
    <row r="75" spans="1:22" ht="15" customHeight="1" x14ac:dyDescent="0.25"/>
    <row r="76" spans="1:22" ht="15" customHeight="1" thickBot="1" x14ac:dyDescent="0.3"/>
    <row r="77" spans="1:22" ht="31.5" customHeight="1" thickBot="1" x14ac:dyDescent="0.3">
      <c r="B77" s="290" t="s">
        <v>32</v>
      </c>
      <c r="C77" s="431"/>
      <c r="D77" s="431"/>
      <c r="E77" s="432"/>
    </row>
    <row r="78" spans="1:22" ht="15" customHeight="1" x14ac:dyDescent="0.25">
      <c r="B78" s="433" t="s">
        <v>74</v>
      </c>
      <c r="C78" s="434"/>
      <c r="D78" s="434"/>
      <c r="E78" s="435"/>
    </row>
    <row r="79" spans="1:22" ht="18.75" customHeight="1" x14ac:dyDescent="0.25"/>
    <row r="80" spans="1:22" ht="15" customHeight="1" thickBot="1" x14ac:dyDescent="0.3"/>
    <row r="81" spans="2:19" ht="15" customHeight="1" thickBot="1" x14ac:dyDescent="0.3">
      <c r="B81" s="187"/>
      <c r="C81" s="293" t="s">
        <v>40</v>
      </c>
      <c r="D81" s="294"/>
      <c r="E81" s="294"/>
      <c r="F81" s="294"/>
      <c r="G81" s="295"/>
      <c r="I81" s="269" t="s">
        <v>51</v>
      </c>
      <c r="J81" s="270"/>
      <c r="K81" s="271" t="s">
        <v>52</v>
      </c>
      <c r="L81" s="272"/>
      <c r="M81" s="273"/>
      <c r="O81" s="274" t="s">
        <v>57</v>
      </c>
      <c r="P81" s="275"/>
      <c r="Q81" s="275"/>
      <c r="R81" s="275"/>
      <c r="S81" s="276"/>
    </row>
    <row r="82" spans="2:19" ht="15" customHeight="1" thickBot="1" x14ac:dyDescent="0.3">
      <c r="B82" s="187" t="s">
        <v>34</v>
      </c>
      <c r="C82" s="18" t="s">
        <v>41</v>
      </c>
      <c r="D82" s="8"/>
      <c r="E82" s="277" t="s">
        <v>42</v>
      </c>
      <c r="F82" s="278"/>
      <c r="G82" s="279"/>
      <c r="I82" s="280">
        <v>1</v>
      </c>
      <c r="J82" s="281"/>
      <c r="K82" s="263" t="s">
        <v>54</v>
      </c>
      <c r="L82" s="264"/>
      <c r="M82" s="265"/>
      <c r="O82" s="22" t="s">
        <v>58</v>
      </c>
      <c r="P82" s="254" t="s">
        <v>59</v>
      </c>
      <c r="Q82" s="255"/>
      <c r="R82" s="255"/>
      <c r="S82" s="256"/>
    </row>
    <row r="83" spans="2:19" ht="15" customHeight="1" thickBot="1" x14ac:dyDescent="0.3">
      <c r="B83" s="187" t="s">
        <v>35</v>
      </c>
      <c r="C83" s="19" t="s">
        <v>43</v>
      </c>
      <c r="D83" s="9"/>
      <c r="E83" s="258" t="s">
        <v>44</v>
      </c>
      <c r="F83" s="259"/>
      <c r="G83" s="260"/>
      <c r="I83" s="261">
        <v>2</v>
      </c>
      <c r="J83" s="262"/>
      <c r="K83" s="263" t="s">
        <v>55</v>
      </c>
      <c r="L83" s="264"/>
      <c r="M83" s="265"/>
      <c r="O83" s="23" t="s">
        <v>60</v>
      </c>
      <c r="P83" s="254" t="s">
        <v>61</v>
      </c>
      <c r="Q83" s="255"/>
      <c r="R83" s="255"/>
      <c r="S83" s="256"/>
    </row>
    <row r="84" spans="2:19" ht="36.75" customHeight="1" thickBot="1" x14ac:dyDescent="0.3">
      <c r="B84" s="187" t="s">
        <v>36</v>
      </c>
      <c r="C84" s="18" t="s">
        <v>45</v>
      </c>
      <c r="D84" s="8"/>
      <c r="E84" s="258" t="s">
        <v>46</v>
      </c>
      <c r="F84" s="259"/>
      <c r="G84" s="260"/>
      <c r="I84" s="261">
        <v>3</v>
      </c>
      <c r="J84" s="262"/>
      <c r="K84" s="263" t="s">
        <v>56</v>
      </c>
      <c r="L84" s="264"/>
      <c r="M84" s="265"/>
      <c r="O84" s="24" t="s">
        <v>62</v>
      </c>
      <c r="P84" s="266" t="s">
        <v>63</v>
      </c>
      <c r="Q84" s="267"/>
      <c r="R84" s="267"/>
      <c r="S84" s="268"/>
    </row>
    <row r="85" spans="2:19" ht="33.75" customHeight="1" thickBot="1" x14ac:dyDescent="0.3">
      <c r="B85" s="187" t="s">
        <v>37</v>
      </c>
      <c r="C85" s="19" t="s">
        <v>47</v>
      </c>
      <c r="D85" s="9"/>
      <c r="E85" s="258" t="s">
        <v>48</v>
      </c>
      <c r="F85" s="259"/>
      <c r="G85" s="260"/>
      <c r="I85" s="282">
        <v>4</v>
      </c>
      <c r="J85" s="283"/>
      <c r="K85" s="284" t="s">
        <v>53</v>
      </c>
      <c r="L85" s="285"/>
      <c r="M85" s="286"/>
    </row>
    <row r="86" spans="2:19" ht="22.5" customHeight="1" thickBot="1" x14ac:dyDescent="0.3">
      <c r="B86" s="187" t="s">
        <v>38</v>
      </c>
      <c r="C86" s="20" t="s">
        <v>49</v>
      </c>
      <c r="D86" s="21"/>
      <c r="E86" s="287" t="s">
        <v>50</v>
      </c>
      <c r="F86" s="288"/>
      <c r="G86" s="289"/>
    </row>
    <row r="87" spans="2:19" ht="15.75" customHeight="1" thickBot="1" x14ac:dyDescent="0.35">
      <c r="B87" s="64" t="s">
        <v>39</v>
      </c>
      <c r="C87" s="70" t="s">
        <v>123</v>
      </c>
      <c r="D87" s="69"/>
      <c r="E87" s="307" t="s">
        <v>124</v>
      </c>
      <c r="F87" s="308"/>
      <c r="G87" s="309"/>
    </row>
  </sheetData>
  <mergeCells count="186">
    <mergeCell ref="B77:E77"/>
    <mergeCell ref="B78:E78"/>
    <mergeCell ref="A70:A71"/>
    <mergeCell ref="B70:B71"/>
    <mergeCell ref="C70:C71"/>
    <mergeCell ref="D70:D71"/>
    <mergeCell ref="E70:E71"/>
    <mergeCell ref="B43:B44"/>
    <mergeCell ref="C43:C44"/>
    <mergeCell ref="D43:D44"/>
    <mergeCell ref="E62:E63"/>
    <mergeCell ref="C60:C61"/>
    <mergeCell ref="A68:A69"/>
    <mergeCell ref="A60:A61"/>
    <mergeCell ref="A59:F59"/>
    <mergeCell ref="F62:F63"/>
    <mergeCell ref="E87:G87"/>
    <mergeCell ref="A62:A63"/>
    <mergeCell ref="B62:B63"/>
    <mergeCell ref="C62:C63"/>
    <mergeCell ref="D62:D63"/>
    <mergeCell ref="C64:C65"/>
    <mergeCell ref="B68:B69"/>
    <mergeCell ref="D66:D67"/>
    <mergeCell ref="E66:E67"/>
    <mergeCell ref="F70:F71"/>
    <mergeCell ref="C68:C69"/>
    <mergeCell ref="D68:D69"/>
    <mergeCell ref="D64:D65"/>
    <mergeCell ref="E64:E65"/>
    <mergeCell ref="A72:A73"/>
    <mergeCell ref="B72:B73"/>
    <mergeCell ref="C72:C73"/>
    <mergeCell ref="D72:D73"/>
    <mergeCell ref="E72:E73"/>
    <mergeCell ref="F72:F73"/>
    <mergeCell ref="W15:W16"/>
    <mergeCell ref="G14:G16"/>
    <mergeCell ref="H14:K14"/>
    <mergeCell ref="E21:E22"/>
    <mergeCell ref="F21:F22"/>
    <mergeCell ref="F23:F24"/>
    <mergeCell ref="V14:W14"/>
    <mergeCell ref="O14:U14"/>
    <mergeCell ref="E29:E30"/>
    <mergeCell ref="F29:F30"/>
    <mergeCell ref="Q15:Q16"/>
    <mergeCell ref="E23:E24"/>
    <mergeCell ref="A14:F14"/>
    <mergeCell ref="B15:B16"/>
    <mergeCell ref="A21:A22"/>
    <mergeCell ref="B21:B22"/>
    <mergeCell ref="A15:A16"/>
    <mergeCell ref="A29:A30"/>
    <mergeCell ref="B17:B18"/>
    <mergeCell ref="A17:A18"/>
    <mergeCell ref="C17:C18"/>
    <mergeCell ref="B19:B20"/>
    <mergeCell ref="I85:J85"/>
    <mergeCell ref="K85:M85"/>
    <mergeCell ref="E86:G86"/>
    <mergeCell ref="E83:G83"/>
    <mergeCell ref="I83:J83"/>
    <mergeCell ref="K83:M83"/>
    <mergeCell ref="E85:G85"/>
    <mergeCell ref="C81:G81"/>
    <mergeCell ref="P83:S83"/>
    <mergeCell ref="E84:G84"/>
    <mergeCell ref="I84:J84"/>
    <mergeCell ref="K84:M84"/>
    <mergeCell ref="P84:S84"/>
    <mergeCell ref="I81:J81"/>
    <mergeCell ref="K81:M81"/>
    <mergeCell ref="O81:S81"/>
    <mergeCell ref="E82:G82"/>
    <mergeCell ref="I82:J82"/>
    <mergeCell ref="K82:M82"/>
    <mergeCell ref="P82:S82"/>
    <mergeCell ref="I56:S56"/>
    <mergeCell ref="C33:C34"/>
    <mergeCell ref="D33:D34"/>
    <mergeCell ref="F33:F34"/>
    <mergeCell ref="D23:D24"/>
    <mergeCell ref="E35:E36"/>
    <mergeCell ref="F35:F36"/>
    <mergeCell ref="A39:A40"/>
    <mergeCell ref="A41:A42"/>
    <mergeCell ref="A43:A44"/>
    <mergeCell ref="A37:A38"/>
    <mergeCell ref="B37:B38"/>
    <mergeCell ref="C37:C38"/>
    <mergeCell ref="D37:D38"/>
    <mergeCell ref="E37:E38"/>
    <mergeCell ref="F37:F38"/>
    <mergeCell ref="F31:F32"/>
    <mergeCell ref="E31:E32"/>
    <mergeCell ref="D31:D32"/>
    <mergeCell ref="C31:C32"/>
    <mergeCell ref="B33:B34"/>
    <mergeCell ref="B35:B36"/>
    <mergeCell ref="F43:F44"/>
    <mergeCell ref="A19:A20"/>
    <mergeCell ref="C19:C20"/>
    <mergeCell ref="C21:C22"/>
    <mergeCell ref="A27:A28"/>
    <mergeCell ref="C27:C28"/>
    <mergeCell ref="C35:C36"/>
    <mergeCell ref="A31:A32"/>
    <mergeCell ref="A35:A36"/>
    <mergeCell ref="A33:A34"/>
    <mergeCell ref="A25:A26"/>
    <mergeCell ref="B25:B26"/>
    <mergeCell ref="C25:C26"/>
    <mergeCell ref="D25:D26"/>
    <mergeCell ref="E25:E26"/>
    <mergeCell ref="B27:B28"/>
    <mergeCell ref="E27:E28"/>
    <mergeCell ref="B31:B32"/>
    <mergeCell ref="L59:N59"/>
    <mergeCell ref="U60:U61"/>
    <mergeCell ref="A23:A24"/>
    <mergeCell ref="B23:B24"/>
    <mergeCell ref="C29:C30"/>
    <mergeCell ref="C23:C24"/>
    <mergeCell ref="F27:F28"/>
    <mergeCell ref="D27:D28"/>
    <mergeCell ref="B39:B40"/>
    <mergeCell ref="B41:B42"/>
    <mergeCell ref="C39:C40"/>
    <mergeCell ref="D39:D40"/>
    <mergeCell ref="E39:E40"/>
    <mergeCell ref="C41:C42"/>
    <mergeCell ref="D41:D42"/>
    <mergeCell ref="E41:E42"/>
    <mergeCell ref="H60:H61"/>
    <mergeCell ref="B60:B61"/>
    <mergeCell ref="F39:F40"/>
    <mergeCell ref="F41:F42"/>
    <mergeCell ref="E43:E44"/>
    <mergeCell ref="C5:H5"/>
    <mergeCell ref="C53:H53"/>
    <mergeCell ref="C54:H54"/>
    <mergeCell ref="H15:H16"/>
    <mergeCell ref="E33:E34"/>
    <mergeCell ref="D29:D30"/>
    <mergeCell ref="D35:D36"/>
    <mergeCell ref="V60:V61"/>
    <mergeCell ref="C6:H6"/>
    <mergeCell ref="C7:H7"/>
    <mergeCell ref="C8:H8"/>
    <mergeCell ref="C9:H9"/>
    <mergeCell ref="U59:V59"/>
    <mergeCell ref="O59:T59"/>
    <mergeCell ref="G59:G61"/>
    <mergeCell ref="C50:H50"/>
    <mergeCell ref="C51:H51"/>
    <mergeCell ref="C52:H52"/>
    <mergeCell ref="H59:K59"/>
    <mergeCell ref="D60:D61"/>
    <mergeCell ref="E60:E61"/>
    <mergeCell ref="F60:F61"/>
    <mergeCell ref="Q60:Q61"/>
    <mergeCell ref="I11:O11"/>
    <mergeCell ref="B29:B30"/>
    <mergeCell ref="C15:C16"/>
    <mergeCell ref="D15:D16"/>
    <mergeCell ref="E15:E16"/>
    <mergeCell ref="L14:N14"/>
    <mergeCell ref="F15:F16"/>
    <mergeCell ref="F17:F18"/>
    <mergeCell ref="D21:D22"/>
    <mergeCell ref="D17:D18"/>
    <mergeCell ref="E17:E18"/>
    <mergeCell ref="D19:D20"/>
    <mergeCell ref="E19:E20"/>
    <mergeCell ref="F19:F20"/>
    <mergeCell ref="F25:F26"/>
    <mergeCell ref="A64:A65"/>
    <mergeCell ref="B64:B65"/>
    <mergeCell ref="A66:A67"/>
    <mergeCell ref="B66:B67"/>
    <mergeCell ref="C66:C67"/>
    <mergeCell ref="E68:E69"/>
    <mergeCell ref="F68:F69"/>
    <mergeCell ref="F64:F65"/>
    <mergeCell ref="F66:F67"/>
  </mergeCells>
  <phoneticPr fontId="5" type="noConversion"/>
  <pageMargins left="0.23622047244094491" right="0.2" top="0.46" bottom="0.36" header="0.31496062992125984" footer="0.31496062992125984"/>
  <pageSetup paperSize="9" orientation="landscape" r:id="rId1"/>
  <headerFooter>
    <oddFooter>&amp;R&amp;P de&amp;N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Y38"/>
  <sheetViews>
    <sheetView topLeftCell="B17" zoomScale="73" zoomScaleNormal="100" workbookViewId="0">
      <selection activeCell="H27" sqref="H27"/>
    </sheetView>
  </sheetViews>
  <sheetFormatPr defaultColWidth="11.42578125" defaultRowHeight="15" x14ac:dyDescent="0.25"/>
  <cols>
    <col min="1" max="1" width="5.42578125" style="73" customWidth="1"/>
    <col min="2" max="2" width="46.140625" style="73" customWidth="1"/>
    <col min="3" max="3" width="15.7109375" style="73" customWidth="1"/>
    <col min="4" max="4" width="13.28515625" style="73" customWidth="1"/>
    <col min="5" max="5" width="7.140625" style="73" customWidth="1"/>
    <col min="6" max="6" width="10.28515625" style="73" bestFit="1" customWidth="1"/>
    <col min="7" max="7" width="13.5703125" style="73" customWidth="1"/>
    <col min="8" max="8" width="30.42578125" style="73" customWidth="1"/>
    <col min="9" max="9" width="29.42578125" style="73" customWidth="1"/>
    <col min="10" max="10" width="31.5703125" style="73" customWidth="1"/>
    <col min="11" max="11" width="25.28515625" style="73" customWidth="1"/>
    <col min="12" max="12" width="24.7109375" style="73" customWidth="1"/>
    <col min="13" max="13" width="24.42578125" style="73" customWidth="1"/>
    <col min="14" max="14" width="26.5703125" style="73" customWidth="1"/>
    <col min="15" max="15" width="28.5703125" style="73" customWidth="1"/>
    <col min="16" max="16" width="23.42578125" style="73" customWidth="1"/>
    <col min="17" max="17" width="11.42578125" style="73" customWidth="1"/>
    <col min="18" max="18" width="25.42578125" style="73" customWidth="1"/>
    <col min="19" max="19" width="24.5703125" style="73" customWidth="1"/>
    <col min="20" max="20" width="24.140625" style="73" customWidth="1"/>
    <col min="21" max="21" width="26.140625" style="73" customWidth="1"/>
    <col min="22" max="22" width="27" style="73" customWidth="1"/>
    <col min="23" max="23" width="29.5703125" style="73" customWidth="1"/>
    <col min="24" max="26" width="11.42578125" style="73" customWidth="1"/>
    <col min="27" max="16384" width="11.42578125" style="73"/>
  </cols>
  <sheetData>
    <row r="1" spans="1:2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0"/>
      <c r="Z1" s="10"/>
    </row>
    <row r="2" spans="1:26" ht="23.25" x14ac:dyDescent="0.35">
      <c r="B2" s="3"/>
      <c r="C2" s="1"/>
      <c r="D2" s="1"/>
      <c r="E2" s="1"/>
      <c r="F2" s="1"/>
      <c r="I2" s="1"/>
      <c r="J2" s="4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35">
      <c r="B3" s="3"/>
      <c r="C3" s="1"/>
      <c r="D3" s="1"/>
      <c r="E3" s="1"/>
      <c r="F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B4" s="16" t="s">
        <v>26</v>
      </c>
      <c r="C4" s="217"/>
      <c r="D4" s="217"/>
      <c r="E4" s="217"/>
      <c r="F4" s="217"/>
      <c r="G4" s="217"/>
      <c r="H4" s="218"/>
      <c r="I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25">
      <c r="B5" s="16" t="s">
        <v>27</v>
      </c>
      <c r="C5" s="217"/>
      <c r="D5" s="217"/>
      <c r="E5" s="217"/>
      <c r="F5" s="217"/>
      <c r="G5" s="217"/>
      <c r="H5" s="218"/>
      <c r="I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B6" s="16" t="s">
        <v>28</v>
      </c>
      <c r="C6" s="217"/>
      <c r="D6" s="217"/>
      <c r="E6" s="217"/>
      <c r="F6" s="217"/>
      <c r="G6" s="217"/>
      <c r="H6" s="218"/>
      <c r="I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B7" s="16" t="s">
        <v>29</v>
      </c>
      <c r="C7" s="219"/>
      <c r="D7" s="219"/>
      <c r="E7" s="219"/>
      <c r="F7" s="219"/>
      <c r="G7" s="219"/>
      <c r="H7" s="220"/>
      <c r="I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B8" s="16" t="s">
        <v>30</v>
      </c>
      <c r="C8" s="217"/>
      <c r="D8" s="217"/>
      <c r="E8" s="217"/>
      <c r="F8" s="217"/>
      <c r="G8" s="217"/>
      <c r="H8" s="2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</row>
    <row r="9" spans="1:26" ht="18.75" x14ac:dyDescent="0.3">
      <c r="I9" s="2"/>
      <c r="J9" s="2"/>
      <c r="K9" s="2"/>
      <c r="L9" s="2"/>
      <c r="M9" s="2"/>
      <c r="N9" s="2"/>
      <c r="O9" s="1"/>
      <c r="P9" s="1"/>
      <c r="Q9" s="1"/>
      <c r="R9" s="1"/>
      <c r="S9" s="2"/>
      <c r="T9" s="2"/>
      <c r="U9" s="2"/>
      <c r="V9" s="2"/>
      <c r="W9" s="12"/>
      <c r="X9" s="12"/>
      <c r="Y9" s="12"/>
      <c r="Z9" s="12"/>
    </row>
    <row r="10" spans="1:26" ht="23.25" x14ac:dyDescent="0.35">
      <c r="C10" s="186"/>
      <c r="D10" s="172"/>
      <c r="E10" s="172"/>
      <c r="F10" s="172"/>
      <c r="G10" s="172"/>
      <c r="I10" s="204" t="s">
        <v>119</v>
      </c>
      <c r="J10" s="204"/>
      <c r="K10" s="204"/>
      <c r="L10" s="204"/>
      <c r="M10" s="2"/>
      <c r="N10" s="2"/>
      <c r="O10" s="2"/>
      <c r="P10" s="2"/>
      <c r="Q10" s="2"/>
      <c r="R10" s="2"/>
      <c r="S10" s="74"/>
      <c r="T10" s="74"/>
      <c r="U10" s="74"/>
      <c r="V10" s="74"/>
      <c r="W10" s="74"/>
      <c r="X10" s="74"/>
      <c r="Y10" s="74"/>
      <c r="Z10" s="74"/>
    </row>
    <row r="11" spans="1:26" ht="15.75" thickBot="1" x14ac:dyDescent="0.3">
      <c r="B11" s="75"/>
      <c r="O11" s="2"/>
      <c r="P11" s="2"/>
      <c r="Q11" s="2"/>
      <c r="R11" s="2"/>
    </row>
    <row r="12" spans="1:26" ht="55.5" customHeight="1" thickBot="1" x14ac:dyDescent="0.3">
      <c r="A12" s="337" t="s">
        <v>18</v>
      </c>
      <c r="B12" s="338"/>
      <c r="C12" s="338"/>
      <c r="D12" s="338"/>
      <c r="E12" s="338"/>
      <c r="F12" s="339"/>
      <c r="G12" s="340" t="s">
        <v>21</v>
      </c>
      <c r="H12" s="343" t="s">
        <v>22</v>
      </c>
      <c r="I12" s="344"/>
      <c r="J12" s="344"/>
      <c r="K12" s="345"/>
      <c r="L12" s="346" t="s">
        <v>23</v>
      </c>
      <c r="M12" s="347"/>
      <c r="N12" s="348"/>
      <c r="O12" s="349" t="s">
        <v>0</v>
      </c>
      <c r="P12" s="350"/>
      <c r="Q12" s="299"/>
      <c r="R12" s="350"/>
      <c r="S12" s="350"/>
      <c r="T12" s="299"/>
      <c r="U12" s="351"/>
      <c r="V12" s="337" t="s">
        <v>78</v>
      </c>
      <c r="W12" s="339"/>
    </row>
    <row r="13" spans="1:26" ht="48" thickBot="1" x14ac:dyDescent="0.3">
      <c r="A13" s="354" t="s">
        <v>16</v>
      </c>
      <c r="B13" s="356" t="s">
        <v>17</v>
      </c>
      <c r="C13" s="356" t="s">
        <v>7</v>
      </c>
      <c r="D13" s="356" t="s">
        <v>57</v>
      </c>
      <c r="E13" s="356" t="s">
        <v>9</v>
      </c>
      <c r="F13" s="361" t="s">
        <v>25</v>
      </c>
      <c r="G13" s="341"/>
      <c r="H13" s="359" t="s">
        <v>10</v>
      </c>
      <c r="I13" s="42" t="s">
        <v>24</v>
      </c>
      <c r="J13" s="42" t="s">
        <v>11</v>
      </c>
      <c r="K13" s="42" t="s">
        <v>75</v>
      </c>
      <c r="L13" s="42" t="s">
        <v>81</v>
      </c>
      <c r="M13" s="42" t="s">
        <v>80</v>
      </c>
      <c r="N13" s="42" t="s">
        <v>76</v>
      </c>
      <c r="O13" s="71" t="s">
        <v>111</v>
      </c>
      <c r="P13" s="71" t="s">
        <v>112</v>
      </c>
      <c r="Q13" s="357" t="s">
        <v>64</v>
      </c>
      <c r="R13" s="42" t="s">
        <v>72</v>
      </c>
      <c r="S13" s="42" t="s">
        <v>4</v>
      </c>
      <c r="T13" s="53" t="s">
        <v>79</v>
      </c>
      <c r="U13" s="54" t="s">
        <v>99</v>
      </c>
      <c r="V13" s="335" t="s">
        <v>6</v>
      </c>
      <c r="W13" s="352" t="s">
        <v>65</v>
      </c>
      <c r="X13" s="10"/>
      <c r="Y13" s="10"/>
      <c r="Z13" s="10"/>
    </row>
    <row r="14" spans="1:26" ht="16.5" thickBot="1" x14ac:dyDescent="0.3">
      <c r="A14" s="355"/>
      <c r="B14" s="206"/>
      <c r="C14" s="206"/>
      <c r="D14" s="206"/>
      <c r="E14" s="206"/>
      <c r="F14" s="362"/>
      <c r="G14" s="342"/>
      <c r="H14" s="360"/>
      <c r="I14" s="44" t="s">
        <v>67</v>
      </c>
      <c r="J14" s="17" t="s">
        <v>70</v>
      </c>
      <c r="K14" s="43" t="s">
        <v>68</v>
      </c>
      <c r="L14" s="46" t="s">
        <v>69</v>
      </c>
      <c r="M14" s="48" t="s">
        <v>67</v>
      </c>
      <c r="N14" s="47" t="s">
        <v>118</v>
      </c>
      <c r="O14" s="49" t="s">
        <v>73</v>
      </c>
      <c r="P14" s="76" t="s">
        <v>67</v>
      </c>
      <c r="Q14" s="358"/>
      <c r="R14" s="50" t="s">
        <v>73</v>
      </c>
      <c r="S14" s="51" t="s">
        <v>98</v>
      </c>
      <c r="T14" s="51" t="s">
        <v>70</v>
      </c>
      <c r="U14" s="52" t="s">
        <v>97</v>
      </c>
      <c r="V14" s="336"/>
      <c r="W14" s="353"/>
      <c r="X14" s="10"/>
      <c r="Y14" s="10"/>
      <c r="Z14" s="10"/>
    </row>
    <row r="15" spans="1:26" ht="33" customHeight="1" x14ac:dyDescent="0.25">
      <c r="A15" s="329">
        <v>1</v>
      </c>
      <c r="B15" s="194" t="s">
        <v>152</v>
      </c>
      <c r="C15" s="316" t="s">
        <v>130</v>
      </c>
      <c r="D15" s="209" t="s">
        <v>58</v>
      </c>
      <c r="E15" s="332">
        <v>1</v>
      </c>
      <c r="F15" s="330" t="s">
        <v>41</v>
      </c>
      <c r="G15" s="45" t="s">
        <v>19</v>
      </c>
      <c r="H15" s="77">
        <v>45296</v>
      </c>
      <c r="I15" s="77">
        <f>H15+12</f>
        <v>45308</v>
      </c>
      <c r="J15" s="77">
        <f>I15+5</f>
        <v>45313</v>
      </c>
      <c r="K15" s="77">
        <f>J15+42</f>
        <v>45355</v>
      </c>
      <c r="L15" s="77">
        <f>K15+15</f>
        <v>45370</v>
      </c>
      <c r="M15" s="77">
        <f>L15+13</f>
        <v>45383</v>
      </c>
      <c r="N15" s="77">
        <f>M15+15</f>
        <v>45398</v>
      </c>
      <c r="O15" s="77">
        <f>N15+7</f>
        <v>45405</v>
      </c>
      <c r="P15" s="77">
        <f>O15+13</f>
        <v>45418</v>
      </c>
      <c r="Q15" s="77" t="s">
        <v>31</v>
      </c>
      <c r="R15" s="77">
        <f>P15+7</f>
        <v>45425</v>
      </c>
      <c r="S15" s="77">
        <f>R15+10</f>
        <v>45435</v>
      </c>
      <c r="T15" s="77">
        <f>S15+4</f>
        <v>45439</v>
      </c>
      <c r="U15" s="77">
        <f>T15+3</f>
        <v>45442</v>
      </c>
      <c r="V15" s="178">
        <v>45453</v>
      </c>
      <c r="W15" s="180">
        <v>45656</v>
      </c>
      <c r="X15" s="10"/>
      <c r="Y15" s="10"/>
      <c r="Z15" s="10"/>
    </row>
    <row r="16" spans="1:26" ht="23.25" customHeight="1" thickBot="1" x14ac:dyDescent="0.3">
      <c r="A16" s="329"/>
      <c r="B16" s="195"/>
      <c r="C16" s="249"/>
      <c r="D16" s="211"/>
      <c r="E16" s="211"/>
      <c r="F16" s="331"/>
      <c r="G16" s="41" t="s">
        <v>20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93"/>
      <c r="W16" s="98"/>
      <c r="X16" s="10"/>
      <c r="Y16" s="10"/>
      <c r="Z16" s="10"/>
    </row>
    <row r="17" spans="1:51" ht="21" customHeight="1" x14ac:dyDescent="0.25">
      <c r="A17" s="329">
        <v>2</v>
      </c>
      <c r="B17" s="194" t="s">
        <v>170</v>
      </c>
      <c r="C17" s="316" t="s">
        <v>130</v>
      </c>
      <c r="D17" s="209" t="s">
        <v>58</v>
      </c>
      <c r="E17" s="332">
        <v>2</v>
      </c>
      <c r="F17" s="330" t="s">
        <v>41</v>
      </c>
      <c r="G17" s="45" t="s">
        <v>19</v>
      </c>
      <c r="H17" s="77">
        <v>45296</v>
      </c>
      <c r="I17" s="77">
        <f>H17+12</f>
        <v>45308</v>
      </c>
      <c r="J17" s="77">
        <f>I17+5</f>
        <v>45313</v>
      </c>
      <c r="K17" s="77">
        <f>J17+42</f>
        <v>45355</v>
      </c>
      <c r="L17" s="77">
        <f>K17+15</f>
        <v>45370</v>
      </c>
      <c r="M17" s="77">
        <f>L17+13</f>
        <v>45383</v>
      </c>
      <c r="N17" s="77">
        <f>M17+15</f>
        <v>45398</v>
      </c>
      <c r="O17" s="77">
        <f>N17+7</f>
        <v>45405</v>
      </c>
      <c r="P17" s="77">
        <f>O17+13</f>
        <v>45418</v>
      </c>
      <c r="Q17" s="77" t="s">
        <v>31</v>
      </c>
      <c r="R17" s="77">
        <f>P17+7</f>
        <v>45425</v>
      </c>
      <c r="S17" s="77">
        <f>R17+10</f>
        <v>45435</v>
      </c>
      <c r="T17" s="77">
        <f>S17+4</f>
        <v>45439</v>
      </c>
      <c r="U17" s="77">
        <f>T17+3</f>
        <v>45442</v>
      </c>
      <c r="V17" s="178">
        <v>45453</v>
      </c>
      <c r="W17" s="180">
        <v>45656</v>
      </c>
      <c r="X17" s="10"/>
      <c r="Y17" s="10"/>
      <c r="Z17" s="10"/>
    </row>
    <row r="18" spans="1:51" ht="33" customHeight="1" thickBot="1" x14ac:dyDescent="0.3">
      <c r="A18" s="329"/>
      <c r="B18" s="195"/>
      <c r="C18" s="249"/>
      <c r="D18" s="211"/>
      <c r="E18" s="211"/>
      <c r="F18" s="331"/>
      <c r="G18" s="41" t="s">
        <v>20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93"/>
      <c r="W18" s="98"/>
      <c r="X18" s="10"/>
      <c r="Y18" s="10"/>
      <c r="Z18" s="10"/>
    </row>
    <row r="19" spans="1:51" ht="21" customHeight="1" x14ac:dyDescent="0.25">
      <c r="A19" s="329">
        <v>3</v>
      </c>
      <c r="B19" s="194" t="s">
        <v>163</v>
      </c>
      <c r="C19" s="316" t="s">
        <v>164</v>
      </c>
      <c r="D19" s="209" t="s">
        <v>58</v>
      </c>
      <c r="E19" s="332">
        <v>3</v>
      </c>
      <c r="F19" s="330" t="s">
        <v>41</v>
      </c>
      <c r="G19" s="45" t="s">
        <v>19</v>
      </c>
      <c r="H19" s="77">
        <v>45296</v>
      </c>
      <c r="I19" s="77">
        <f>H19+12</f>
        <v>45308</v>
      </c>
      <c r="J19" s="77">
        <f>I19+5</f>
        <v>45313</v>
      </c>
      <c r="K19" s="77">
        <f>J19+42</f>
        <v>45355</v>
      </c>
      <c r="L19" s="77">
        <f>K19+15</f>
        <v>45370</v>
      </c>
      <c r="M19" s="77">
        <f>L19+13</f>
        <v>45383</v>
      </c>
      <c r="N19" s="77">
        <f>M19+15</f>
        <v>45398</v>
      </c>
      <c r="O19" s="77">
        <f>N19+7</f>
        <v>45405</v>
      </c>
      <c r="P19" s="77">
        <f>O19+13</f>
        <v>45418</v>
      </c>
      <c r="Q19" s="77" t="s">
        <v>31</v>
      </c>
      <c r="R19" s="77">
        <f>P19+7</f>
        <v>45425</v>
      </c>
      <c r="S19" s="77">
        <f>R19+10</f>
        <v>45435</v>
      </c>
      <c r="T19" s="77">
        <f>S19+4</f>
        <v>45439</v>
      </c>
      <c r="U19" s="77">
        <f>T19+3</f>
        <v>45442</v>
      </c>
      <c r="V19" s="178">
        <v>45453</v>
      </c>
      <c r="W19" s="180">
        <v>45656</v>
      </c>
      <c r="X19" s="10"/>
      <c r="Y19" s="10"/>
      <c r="Z19" s="10"/>
    </row>
    <row r="20" spans="1:51" ht="41.25" customHeight="1" thickBot="1" x14ac:dyDescent="0.3">
      <c r="A20" s="329"/>
      <c r="B20" s="195"/>
      <c r="C20" s="249"/>
      <c r="D20" s="211"/>
      <c r="E20" s="211"/>
      <c r="F20" s="331"/>
      <c r="G20" s="41" t="s">
        <v>20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93"/>
      <c r="W20" s="98"/>
      <c r="X20" s="10"/>
      <c r="Y20" s="10"/>
      <c r="Z20" s="10"/>
    </row>
    <row r="21" spans="1:51" ht="27.95" customHeight="1" thickBot="1" x14ac:dyDescent="0.3">
      <c r="A21" s="329">
        <v>5</v>
      </c>
      <c r="B21" s="194" t="s">
        <v>148</v>
      </c>
      <c r="C21" s="315" t="s">
        <v>130</v>
      </c>
      <c r="D21" s="209" t="s">
        <v>58</v>
      </c>
      <c r="E21" s="332">
        <v>5</v>
      </c>
      <c r="F21" s="330" t="s">
        <v>41</v>
      </c>
      <c r="G21" s="45" t="s">
        <v>19</v>
      </c>
      <c r="H21" s="77">
        <v>45296</v>
      </c>
      <c r="I21" s="77">
        <f>H21+12</f>
        <v>45308</v>
      </c>
      <c r="J21" s="77">
        <f>I21+5</f>
        <v>45313</v>
      </c>
      <c r="K21" s="77">
        <f>J21+42</f>
        <v>45355</v>
      </c>
      <c r="L21" s="77">
        <f>K21+15</f>
        <v>45370</v>
      </c>
      <c r="M21" s="77">
        <f>L21+13</f>
        <v>45383</v>
      </c>
      <c r="N21" s="77">
        <f>M21+15</f>
        <v>45398</v>
      </c>
      <c r="O21" s="77">
        <f>N21+7</f>
        <v>45405</v>
      </c>
      <c r="P21" s="77">
        <f>O21+13</f>
        <v>45418</v>
      </c>
      <c r="Q21" s="77" t="s">
        <v>31</v>
      </c>
      <c r="R21" s="77">
        <f>P21+7</f>
        <v>45425</v>
      </c>
      <c r="S21" s="77">
        <f>R21+10</f>
        <v>45435</v>
      </c>
      <c r="T21" s="77">
        <f>S21+4</f>
        <v>45439</v>
      </c>
      <c r="U21" s="77">
        <f>T21+3</f>
        <v>45442</v>
      </c>
      <c r="V21" s="178">
        <v>45453</v>
      </c>
      <c r="W21" s="180">
        <v>45656</v>
      </c>
      <c r="X21" s="10"/>
      <c r="Y21" s="10"/>
      <c r="Z21" s="10"/>
    </row>
    <row r="22" spans="1:51" ht="28.5" customHeight="1" thickBot="1" x14ac:dyDescent="0.3">
      <c r="A22" s="329"/>
      <c r="B22" s="195"/>
      <c r="C22" s="315"/>
      <c r="D22" s="211"/>
      <c r="E22" s="211"/>
      <c r="F22" s="331"/>
      <c r="G22" s="41" t="s">
        <v>20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6"/>
      <c r="W22" s="167"/>
      <c r="X22" s="10"/>
      <c r="Y22" s="10"/>
      <c r="Z22" s="10"/>
    </row>
    <row r="23" spans="1:51" s="83" customFormat="1" ht="18.75" customHeight="1" thickBot="1" x14ac:dyDescent="0.3">
      <c r="A23" s="329">
        <v>6</v>
      </c>
      <c r="B23" s="334" t="s">
        <v>136</v>
      </c>
      <c r="C23" s="315" t="s">
        <v>130</v>
      </c>
      <c r="D23" s="209" t="s">
        <v>58</v>
      </c>
      <c r="E23" s="332">
        <v>6</v>
      </c>
      <c r="F23" s="330" t="s">
        <v>41</v>
      </c>
      <c r="G23" s="63" t="s">
        <v>19</v>
      </c>
      <c r="H23" s="77">
        <v>45296</v>
      </c>
      <c r="I23" s="77">
        <f>H23+12</f>
        <v>45308</v>
      </c>
      <c r="J23" s="77">
        <f>I23+5</f>
        <v>45313</v>
      </c>
      <c r="K23" s="77">
        <f>J23+42</f>
        <v>45355</v>
      </c>
      <c r="L23" s="77">
        <f>K23+15</f>
        <v>45370</v>
      </c>
      <c r="M23" s="77">
        <f>L23+13</f>
        <v>45383</v>
      </c>
      <c r="N23" s="77">
        <f>M23+15</f>
        <v>45398</v>
      </c>
      <c r="O23" s="77">
        <f>N23+7</f>
        <v>45405</v>
      </c>
      <c r="P23" s="77">
        <f>O23+13</f>
        <v>45418</v>
      </c>
      <c r="Q23" s="77" t="s">
        <v>31</v>
      </c>
      <c r="R23" s="77">
        <f>P23+7</f>
        <v>45425</v>
      </c>
      <c r="S23" s="77">
        <f>R23+10</f>
        <v>45435</v>
      </c>
      <c r="T23" s="77">
        <f>S23+4</f>
        <v>45439</v>
      </c>
      <c r="U23" s="77">
        <f>T23+3</f>
        <v>45442</v>
      </c>
      <c r="V23" s="178">
        <v>45453</v>
      </c>
      <c r="W23" s="180">
        <v>45656</v>
      </c>
      <c r="X23" s="82"/>
      <c r="Y23" s="82"/>
      <c r="Z23" s="82"/>
    </row>
    <row r="24" spans="1:51" ht="36" customHeight="1" x14ac:dyDescent="0.25">
      <c r="A24" s="329"/>
      <c r="B24" s="334"/>
      <c r="C24" s="315"/>
      <c r="D24" s="211"/>
      <c r="E24" s="211"/>
      <c r="F24" s="331"/>
      <c r="G24" s="41" t="s">
        <v>20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  <c r="W24" s="167"/>
      <c r="X24" s="10"/>
      <c r="Y24" s="10"/>
      <c r="Z24" s="10"/>
    </row>
    <row r="25" spans="1:51" s="115" customFormat="1" ht="27" customHeight="1" x14ac:dyDescent="0.25">
      <c r="A25" s="160"/>
      <c r="B25" s="160" t="s">
        <v>2</v>
      </c>
      <c r="C25" s="161"/>
      <c r="D25" s="162" t="s">
        <v>31</v>
      </c>
      <c r="E25" s="162"/>
      <c r="F25" s="162"/>
      <c r="G25" s="162"/>
      <c r="H25" s="163"/>
      <c r="I25" s="163"/>
      <c r="J25" s="163"/>
      <c r="K25" s="163"/>
      <c r="L25" s="163"/>
      <c r="M25" s="163"/>
      <c r="N25" s="163"/>
      <c r="O25" s="162"/>
      <c r="P25" s="162"/>
      <c r="Q25" s="163"/>
      <c r="R25" s="163"/>
      <c r="S25" s="163"/>
      <c r="T25" s="164"/>
      <c r="U25" s="163"/>
      <c r="V25" s="163"/>
      <c r="W25" s="163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</row>
    <row r="26" spans="1:51" s="82" customFormat="1" ht="7.5" customHeight="1" x14ac:dyDescent="0.25"/>
    <row r="27" spans="1:51" s="82" customFormat="1" ht="15.75" customHeight="1" thickBot="1" x14ac:dyDescent="0.3">
      <c r="X27" s="10"/>
      <c r="Y27" s="10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1" ht="30" customHeight="1" thickBot="1" x14ac:dyDescent="0.3">
      <c r="B28" s="333" t="s">
        <v>32</v>
      </c>
      <c r="C28" s="441"/>
      <c r="D28" s="441"/>
      <c r="E28" s="442"/>
      <c r="G28" s="176"/>
      <c r="H28" s="176"/>
      <c r="I28" s="176"/>
      <c r="J28" s="176"/>
      <c r="K28" s="176"/>
      <c r="W28" s="10"/>
      <c r="X28" s="10"/>
      <c r="Y28" s="10"/>
    </row>
    <row r="29" spans="1:51" ht="19.5" thickBot="1" x14ac:dyDescent="0.3">
      <c r="B29" s="5" t="s">
        <v>74</v>
      </c>
      <c r="C29" s="440" t="s">
        <v>169</v>
      </c>
      <c r="D29" s="291"/>
      <c r="E29" s="292"/>
      <c r="W29" s="10"/>
      <c r="X29" s="10"/>
      <c r="Y29" s="10"/>
    </row>
    <row r="30" spans="1:51" ht="19.5" thickBot="1" x14ac:dyDescent="0.3">
      <c r="B30" s="6"/>
      <c r="C30" s="7"/>
      <c r="D30" s="7"/>
      <c r="E30" s="7"/>
      <c r="W30" s="10"/>
    </row>
    <row r="31" spans="1:51" ht="21.75" thickBot="1" x14ac:dyDescent="0.3">
      <c r="B31" s="187" t="s">
        <v>33</v>
      </c>
      <c r="C31" s="293" t="s">
        <v>40</v>
      </c>
      <c r="D31" s="294"/>
      <c r="E31" s="294"/>
      <c r="F31" s="294"/>
      <c r="G31" s="295"/>
      <c r="I31" s="269" t="s">
        <v>51</v>
      </c>
      <c r="J31" s="270"/>
      <c r="K31" s="271" t="s">
        <v>52</v>
      </c>
      <c r="L31" s="272"/>
      <c r="M31" s="273"/>
      <c r="O31" s="274" t="s">
        <v>57</v>
      </c>
      <c r="P31" s="275"/>
      <c r="Q31" s="275"/>
      <c r="R31" s="275"/>
      <c r="S31" s="276"/>
      <c r="W31" s="10"/>
    </row>
    <row r="32" spans="1:51" ht="21.75" thickBot="1" x14ac:dyDescent="0.3">
      <c r="B32" s="187" t="s">
        <v>34</v>
      </c>
      <c r="C32" s="18" t="s">
        <v>41</v>
      </c>
      <c r="D32" s="8"/>
      <c r="E32" s="277" t="s">
        <v>42</v>
      </c>
      <c r="F32" s="278"/>
      <c r="G32" s="279"/>
      <c r="I32" s="280">
        <v>1</v>
      </c>
      <c r="J32" s="281"/>
      <c r="K32" s="263" t="s">
        <v>54</v>
      </c>
      <c r="L32" s="264"/>
      <c r="M32" s="265"/>
      <c r="O32" s="22" t="s">
        <v>58</v>
      </c>
      <c r="P32" s="254" t="s">
        <v>59</v>
      </c>
      <c r="Q32" s="255"/>
      <c r="R32" s="255"/>
      <c r="S32" s="256"/>
    </row>
    <row r="33" spans="2:23" ht="21.75" thickBot="1" x14ac:dyDescent="0.3">
      <c r="B33" s="187" t="s">
        <v>35</v>
      </c>
      <c r="C33" s="19" t="s">
        <v>43</v>
      </c>
      <c r="D33" s="9"/>
      <c r="E33" s="258" t="s">
        <v>44</v>
      </c>
      <c r="F33" s="259"/>
      <c r="G33" s="260"/>
      <c r="I33" s="261">
        <v>2</v>
      </c>
      <c r="J33" s="262"/>
      <c r="K33" s="263" t="s">
        <v>55</v>
      </c>
      <c r="L33" s="264"/>
      <c r="M33" s="265"/>
      <c r="O33" s="23" t="s">
        <v>60</v>
      </c>
      <c r="P33" s="254" t="s">
        <v>61</v>
      </c>
      <c r="Q33" s="255"/>
      <c r="R33" s="255"/>
      <c r="S33" s="256"/>
    </row>
    <row r="34" spans="2:23" ht="21.75" thickBot="1" x14ac:dyDescent="0.3">
      <c r="B34" s="187" t="s">
        <v>36</v>
      </c>
      <c r="C34" s="18" t="s">
        <v>45</v>
      </c>
      <c r="D34" s="8"/>
      <c r="E34" s="258" t="s">
        <v>46</v>
      </c>
      <c r="F34" s="259"/>
      <c r="G34" s="260"/>
      <c r="I34" s="261">
        <v>3</v>
      </c>
      <c r="J34" s="262"/>
      <c r="K34" s="263" t="s">
        <v>56</v>
      </c>
      <c r="L34" s="264"/>
      <c r="M34" s="265"/>
      <c r="O34" s="24" t="s">
        <v>62</v>
      </c>
      <c r="P34" s="266" t="s">
        <v>63</v>
      </c>
      <c r="Q34" s="267"/>
      <c r="R34" s="267"/>
      <c r="S34" s="268"/>
    </row>
    <row r="35" spans="2:23" ht="21.75" thickBot="1" x14ac:dyDescent="0.3">
      <c r="B35" s="187" t="s">
        <v>37</v>
      </c>
      <c r="C35" s="19" t="s">
        <v>47</v>
      </c>
      <c r="D35" s="9"/>
      <c r="E35" s="258" t="s">
        <v>48</v>
      </c>
      <c r="F35" s="259"/>
      <c r="G35" s="260"/>
      <c r="I35" s="282">
        <v>4</v>
      </c>
      <c r="J35" s="283"/>
      <c r="K35" s="284" t="s">
        <v>53</v>
      </c>
      <c r="L35" s="285"/>
      <c r="M35" s="286"/>
      <c r="W35" s="10"/>
    </row>
    <row r="36" spans="2:23" ht="19.5" thickBot="1" x14ac:dyDescent="0.3">
      <c r="B36" s="187" t="s">
        <v>38</v>
      </c>
      <c r="C36" s="20" t="s">
        <v>49</v>
      </c>
      <c r="D36" s="21"/>
      <c r="E36" s="287" t="s">
        <v>50</v>
      </c>
      <c r="F36" s="288"/>
      <c r="G36" s="289"/>
      <c r="W36" s="11"/>
    </row>
    <row r="37" spans="2:23" ht="18.75" x14ac:dyDescent="0.25">
      <c r="B37" s="257" t="s">
        <v>39</v>
      </c>
      <c r="C37" s="257"/>
    </row>
    <row r="38" spans="2:23" ht="15.75" x14ac:dyDescent="0.25">
      <c r="B38" s="87"/>
    </row>
  </sheetData>
  <mergeCells count="75">
    <mergeCell ref="C29:E29"/>
    <mergeCell ref="B28:E28"/>
    <mergeCell ref="I10:L10"/>
    <mergeCell ref="F13:F14"/>
    <mergeCell ref="D13:D14"/>
    <mergeCell ref="E13:E14"/>
    <mergeCell ref="C13:C14"/>
    <mergeCell ref="A23:A24"/>
    <mergeCell ref="E15:E16"/>
    <mergeCell ref="F15:F16"/>
    <mergeCell ref="A15:A16"/>
    <mergeCell ref="B15:B16"/>
    <mergeCell ref="C15:C16"/>
    <mergeCell ref="D15:D16"/>
    <mergeCell ref="F23:F24"/>
    <mergeCell ref="E23:E24"/>
    <mergeCell ref="A17:A18"/>
    <mergeCell ref="B17:B18"/>
    <mergeCell ref="C17:C18"/>
    <mergeCell ref="D17:D18"/>
    <mergeCell ref="E17:E18"/>
    <mergeCell ref="C7:H7"/>
    <mergeCell ref="C4:H4"/>
    <mergeCell ref="C5:H5"/>
    <mergeCell ref="C6:H6"/>
    <mergeCell ref="C8:H8"/>
    <mergeCell ref="V13:V14"/>
    <mergeCell ref="A12:F12"/>
    <mergeCell ref="G12:G14"/>
    <mergeCell ref="H12:K12"/>
    <mergeCell ref="L12:N12"/>
    <mergeCell ref="O12:U12"/>
    <mergeCell ref="V12:W12"/>
    <mergeCell ref="W13:W14"/>
    <mergeCell ref="A13:A14"/>
    <mergeCell ref="B13:B14"/>
    <mergeCell ref="Q13:Q14"/>
    <mergeCell ref="H13:H14"/>
    <mergeCell ref="P33:S33"/>
    <mergeCell ref="E34:G34"/>
    <mergeCell ref="I34:J34"/>
    <mergeCell ref="K34:M34"/>
    <mergeCell ref="P34:S34"/>
    <mergeCell ref="E33:G33"/>
    <mergeCell ref="I33:J33"/>
    <mergeCell ref="K33:M33"/>
    <mergeCell ref="P32:S32"/>
    <mergeCell ref="C31:G31"/>
    <mergeCell ref="I31:J31"/>
    <mergeCell ref="K31:M31"/>
    <mergeCell ref="O31:S31"/>
    <mergeCell ref="I35:J35"/>
    <mergeCell ref="K35:M35"/>
    <mergeCell ref="E36:G36"/>
    <mergeCell ref="E32:G32"/>
    <mergeCell ref="I32:J32"/>
    <mergeCell ref="K32:M32"/>
    <mergeCell ref="E21:E22"/>
    <mergeCell ref="F21:F22"/>
    <mergeCell ref="B37:C37"/>
    <mergeCell ref="E35:G35"/>
    <mergeCell ref="B23:B24"/>
    <mergeCell ref="C23:C24"/>
    <mergeCell ref="D23:D24"/>
    <mergeCell ref="A19:A20"/>
    <mergeCell ref="B19:B20"/>
    <mergeCell ref="C19:C20"/>
    <mergeCell ref="F17:F18"/>
    <mergeCell ref="E19:E20"/>
    <mergeCell ref="F19:F20"/>
    <mergeCell ref="D19:D20"/>
    <mergeCell ref="A21:A22"/>
    <mergeCell ref="B21:B22"/>
    <mergeCell ref="C21:C22"/>
    <mergeCell ref="D21:D2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view="pageBreakPreview" topLeftCell="A29" zoomScale="68" zoomScaleNormal="80" zoomScaleSheetLayoutView="100" workbookViewId="0">
      <selection activeCell="H34" sqref="H34:H35"/>
    </sheetView>
  </sheetViews>
  <sheetFormatPr defaultColWidth="11.42578125" defaultRowHeight="12.75" x14ac:dyDescent="0.2"/>
  <cols>
    <col min="1" max="1" width="5.42578125" style="88" customWidth="1"/>
    <col min="2" max="2" width="52.28515625" style="88" customWidth="1"/>
    <col min="3" max="3" width="15.7109375" style="88" customWidth="1"/>
    <col min="4" max="4" width="13.28515625" style="88" customWidth="1"/>
    <col min="5" max="5" width="7.140625" style="88" customWidth="1"/>
    <col min="6" max="6" width="10.28515625" style="88" bestFit="1" customWidth="1"/>
    <col min="7" max="7" width="13.5703125" style="88" customWidth="1"/>
    <col min="8" max="8" width="26.140625" style="88" customWidth="1"/>
    <col min="9" max="9" width="25.42578125" style="88" customWidth="1"/>
    <col min="10" max="10" width="25.85546875" style="88" customWidth="1"/>
    <col min="11" max="11" width="27" style="88" customWidth="1"/>
    <col min="12" max="12" width="24.140625" style="88" customWidth="1"/>
    <col min="13" max="13" width="22.7109375" style="88" customWidth="1"/>
    <col min="14" max="14" width="29" style="88" customWidth="1"/>
    <col min="15" max="15" width="25.42578125" style="88" customWidth="1"/>
    <col min="16" max="16" width="24" style="88" customWidth="1"/>
    <col min="17" max="17" width="29.42578125" style="88" customWidth="1"/>
    <col min="18" max="18" width="27.140625" style="88" customWidth="1"/>
    <col min="19" max="19" width="28.42578125" style="88" customWidth="1"/>
    <col min="20" max="20" width="27.85546875" style="88" customWidth="1"/>
    <col min="21" max="21" width="25.140625" style="88" customWidth="1"/>
    <col min="22" max="22" width="17" style="88" customWidth="1"/>
    <col min="23" max="23" width="25" style="88" customWidth="1"/>
    <col min="24" max="24" width="27.140625" style="88" customWidth="1"/>
    <col min="25" max="25" width="26.85546875" style="88" customWidth="1"/>
    <col min="26" max="26" width="26.7109375" style="88" customWidth="1"/>
    <col min="27" max="27" width="28.5703125" style="88" customWidth="1"/>
    <col min="28" max="28" width="33.140625" style="88" customWidth="1"/>
    <col min="29" max="29" width="12.7109375" style="88" customWidth="1"/>
    <col min="30" max="30" width="14.28515625" style="88" customWidth="1"/>
    <col min="31" max="31" width="14.140625" style="88" customWidth="1"/>
    <col min="32" max="38" width="12.7109375" style="88" customWidth="1"/>
    <col min="39" max="16384" width="11.42578125" style="88"/>
  </cols>
  <sheetData>
    <row r="2" spans="1:29" ht="20.25" customHeight="1" x14ac:dyDescent="0.3">
      <c r="B2" s="25"/>
      <c r="C2" s="25"/>
      <c r="D2" s="25"/>
      <c r="E2" s="25"/>
      <c r="F2" s="25"/>
      <c r="I2" s="25"/>
      <c r="J2" s="57" t="s">
        <v>3</v>
      </c>
      <c r="K2" s="58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9" s="89" customFormat="1" x14ac:dyDescent="0.2">
      <c r="W3" s="27"/>
    </row>
    <row r="4" spans="1:29" ht="15.75" x14ac:dyDescent="0.25">
      <c r="B4" s="16" t="s">
        <v>26</v>
      </c>
      <c r="C4" s="217"/>
      <c r="D4" s="217"/>
      <c r="E4" s="217"/>
      <c r="F4" s="217"/>
      <c r="G4" s="217"/>
      <c r="H4" s="218"/>
      <c r="I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9" ht="15.75" x14ac:dyDescent="0.25">
      <c r="B5" s="16" t="s">
        <v>27</v>
      </c>
      <c r="C5" s="217"/>
      <c r="D5" s="217"/>
      <c r="E5" s="217"/>
      <c r="F5" s="217"/>
      <c r="G5" s="217"/>
      <c r="H5" s="218"/>
      <c r="I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9" ht="13.5" customHeight="1" x14ac:dyDescent="0.25">
      <c r="B6" s="16" t="s">
        <v>28</v>
      </c>
      <c r="C6" s="217"/>
      <c r="D6" s="217"/>
      <c r="E6" s="217"/>
      <c r="F6" s="217"/>
      <c r="G6" s="217"/>
      <c r="H6" s="218"/>
      <c r="I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9" ht="12.75" customHeight="1" x14ac:dyDescent="0.25">
      <c r="B7" s="16" t="s">
        <v>29</v>
      </c>
      <c r="C7" s="219"/>
      <c r="D7" s="219"/>
      <c r="E7" s="219"/>
      <c r="F7" s="219"/>
      <c r="G7" s="219"/>
      <c r="H7" s="220"/>
      <c r="I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9" ht="15.75" x14ac:dyDescent="0.25">
      <c r="B8" s="16" t="s">
        <v>30</v>
      </c>
      <c r="C8" s="217"/>
      <c r="D8" s="217"/>
      <c r="E8" s="217"/>
      <c r="F8" s="217"/>
      <c r="G8" s="217"/>
      <c r="H8" s="218"/>
      <c r="I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9" x14ac:dyDescent="0.2">
      <c r="B9" s="90"/>
      <c r="C9" s="91"/>
      <c r="D9" s="91"/>
    </row>
    <row r="10" spans="1:29" ht="20.25" x14ac:dyDescent="0.2">
      <c r="B10" s="90"/>
      <c r="C10" s="176"/>
      <c r="D10" s="176"/>
      <c r="E10" s="176"/>
      <c r="F10" s="176"/>
      <c r="I10" s="428" t="s">
        <v>122</v>
      </c>
      <c r="J10" s="428"/>
      <c r="K10" s="428"/>
      <c r="L10" s="428"/>
    </row>
    <row r="11" spans="1:29" ht="13.5" thickBot="1" x14ac:dyDescent="0.25">
      <c r="B11" s="90"/>
      <c r="C11" s="91"/>
      <c r="D11" s="91"/>
    </row>
    <row r="12" spans="1:29" ht="54" customHeight="1" thickBot="1" x14ac:dyDescent="0.35">
      <c r="A12" s="425" t="s">
        <v>1</v>
      </c>
      <c r="B12" s="426"/>
      <c r="C12" s="426"/>
      <c r="D12" s="426"/>
      <c r="E12" s="426"/>
      <c r="F12" s="427"/>
      <c r="G12" s="228" t="s">
        <v>21</v>
      </c>
      <c r="H12" s="235" t="s">
        <v>13</v>
      </c>
      <c r="I12" s="236"/>
      <c r="J12" s="236"/>
      <c r="K12" s="236"/>
      <c r="L12" s="237"/>
      <c r="M12" s="379" t="s">
        <v>86</v>
      </c>
      <c r="N12" s="382"/>
      <c r="O12" s="382"/>
      <c r="P12" s="382"/>
      <c r="Q12" s="382"/>
      <c r="R12" s="382"/>
      <c r="S12" s="383"/>
      <c r="T12" s="379" t="s">
        <v>0</v>
      </c>
      <c r="U12" s="381"/>
      <c r="V12" s="381"/>
      <c r="W12" s="381"/>
      <c r="X12" s="381"/>
      <c r="Y12" s="381"/>
      <c r="Z12" s="380"/>
      <c r="AA12" s="379" t="s">
        <v>78</v>
      </c>
      <c r="AB12" s="380"/>
      <c r="AC12" s="89"/>
    </row>
    <row r="13" spans="1:29" s="89" customFormat="1" ht="45.75" customHeight="1" x14ac:dyDescent="0.2">
      <c r="A13" s="429" t="s">
        <v>16</v>
      </c>
      <c r="B13" s="198" t="s">
        <v>17</v>
      </c>
      <c r="C13" s="198" t="s">
        <v>7</v>
      </c>
      <c r="D13" s="198" t="s">
        <v>57</v>
      </c>
      <c r="E13" s="404" t="s">
        <v>12</v>
      </c>
      <c r="F13" s="198" t="s">
        <v>8</v>
      </c>
      <c r="G13" s="407"/>
      <c r="H13" s="377" t="s">
        <v>83</v>
      </c>
      <c r="I13" s="140" t="s">
        <v>84</v>
      </c>
      <c r="J13" s="140" t="s">
        <v>103</v>
      </c>
      <c r="K13" s="140" t="s">
        <v>85</v>
      </c>
      <c r="L13" s="141" t="s">
        <v>117</v>
      </c>
      <c r="M13" s="142" t="s">
        <v>88</v>
      </c>
      <c r="N13" s="140" t="s">
        <v>89</v>
      </c>
      <c r="O13" s="142" t="s">
        <v>87</v>
      </c>
      <c r="P13" s="140" t="s">
        <v>90</v>
      </c>
      <c r="Q13" s="140" t="s">
        <v>91</v>
      </c>
      <c r="R13" s="140" t="s">
        <v>92</v>
      </c>
      <c r="S13" s="141" t="s">
        <v>93</v>
      </c>
      <c r="T13" s="142" t="s">
        <v>101</v>
      </c>
      <c r="U13" s="143" t="s">
        <v>94</v>
      </c>
      <c r="V13" s="373" t="s">
        <v>64</v>
      </c>
      <c r="W13" s="140" t="s">
        <v>72</v>
      </c>
      <c r="X13" s="140" t="s">
        <v>4</v>
      </c>
      <c r="Y13" s="144" t="s">
        <v>79</v>
      </c>
      <c r="Z13" s="141" t="s">
        <v>99</v>
      </c>
      <c r="AA13" s="375" t="s">
        <v>14</v>
      </c>
      <c r="AB13" s="371" t="s">
        <v>66</v>
      </c>
    </row>
    <row r="14" spans="1:29" s="89" customFormat="1" ht="21" customHeight="1" thickBot="1" x14ac:dyDescent="0.3">
      <c r="A14" s="430"/>
      <c r="B14" s="406"/>
      <c r="C14" s="406"/>
      <c r="D14" s="406"/>
      <c r="E14" s="405"/>
      <c r="F14" s="406"/>
      <c r="G14" s="407"/>
      <c r="H14" s="378"/>
      <c r="I14" s="145" t="s">
        <v>67</v>
      </c>
      <c r="J14" s="146" t="s">
        <v>104</v>
      </c>
      <c r="K14" s="145" t="s">
        <v>69</v>
      </c>
      <c r="L14" s="147" t="s">
        <v>67</v>
      </c>
      <c r="M14" s="148" t="s">
        <v>105</v>
      </c>
      <c r="N14" s="145" t="s">
        <v>68</v>
      </c>
      <c r="O14" s="146" t="s">
        <v>69</v>
      </c>
      <c r="P14" s="149" t="s">
        <v>71</v>
      </c>
      <c r="Q14" s="145" t="s">
        <v>69</v>
      </c>
      <c r="R14" s="146" t="s">
        <v>67</v>
      </c>
      <c r="S14" s="150" t="s">
        <v>69</v>
      </c>
      <c r="T14" s="151" t="s">
        <v>73</v>
      </c>
      <c r="U14" s="152" t="s">
        <v>67</v>
      </c>
      <c r="V14" s="374"/>
      <c r="W14" s="152" t="s">
        <v>73</v>
      </c>
      <c r="X14" s="153" t="s">
        <v>98</v>
      </c>
      <c r="Y14" s="152" t="s">
        <v>70</v>
      </c>
      <c r="Z14" s="154" t="s">
        <v>97</v>
      </c>
      <c r="AA14" s="376"/>
      <c r="AB14" s="372"/>
    </row>
    <row r="15" spans="1:29" s="89" customFormat="1" ht="15.75" x14ac:dyDescent="0.25">
      <c r="A15" s="319">
        <v>1</v>
      </c>
      <c r="B15" s="303" t="s">
        <v>140</v>
      </c>
      <c r="C15" s="316" t="s">
        <v>131</v>
      </c>
      <c r="D15" s="366" t="s">
        <v>58</v>
      </c>
      <c r="E15" s="365">
        <v>1</v>
      </c>
      <c r="F15" s="367" t="s">
        <v>41</v>
      </c>
      <c r="G15" s="68" t="s">
        <v>19</v>
      </c>
      <c r="H15" s="94">
        <v>45293</v>
      </c>
      <c r="I15" s="81">
        <f>H15+13</f>
        <v>45306</v>
      </c>
      <c r="J15" s="81">
        <f>I15+30</f>
        <v>45336</v>
      </c>
      <c r="K15" s="81">
        <f>J15+15</f>
        <v>45351</v>
      </c>
      <c r="L15" s="95">
        <f>K15+12</f>
        <v>45363</v>
      </c>
      <c r="M15" s="95">
        <f>L15+3</f>
        <v>45366</v>
      </c>
      <c r="N15" s="96">
        <f>M15+31</f>
        <v>45397</v>
      </c>
      <c r="O15" s="81">
        <f>N15+15</f>
        <v>45412</v>
      </c>
      <c r="P15" s="81">
        <f>O15+13</f>
        <v>45425</v>
      </c>
      <c r="Q15" s="81">
        <f>P15+15</f>
        <v>45440</v>
      </c>
      <c r="R15" s="81">
        <f>Q15+13</f>
        <v>45453</v>
      </c>
      <c r="S15" s="81">
        <f>R15+15</f>
        <v>45468</v>
      </c>
      <c r="T15" s="81">
        <f>S15+7</f>
        <v>45475</v>
      </c>
      <c r="U15" s="81">
        <f>T15+13</f>
        <v>45488</v>
      </c>
      <c r="V15" s="81"/>
      <c r="W15" s="95">
        <f>U15+7</f>
        <v>45495</v>
      </c>
      <c r="X15" s="97">
        <f>W15+10</f>
        <v>45505</v>
      </c>
      <c r="Y15" s="97">
        <f>X15+4</f>
        <v>45509</v>
      </c>
      <c r="Z15" s="97">
        <f>Y15+3</f>
        <v>45512</v>
      </c>
      <c r="AA15" s="97">
        <v>45159</v>
      </c>
      <c r="AB15" s="92">
        <v>45289</v>
      </c>
    </row>
    <row r="16" spans="1:29" s="89" customFormat="1" ht="39" customHeight="1" thickBot="1" x14ac:dyDescent="0.25">
      <c r="A16" s="320"/>
      <c r="B16" s="303"/>
      <c r="C16" s="249"/>
      <c r="D16" s="366"/>
      <c r="E16" s="366"/>
      <c r="F16" s="368"/>
      <c r="G16" s="67" t="s">
        <v>20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8"/>
    </row>
    <row r="17" spans="1:28" s="89" customFormat="1" ht="18" customHeight="1" x14ac:dyDescent="0.25">
      <c r="A17" s="319">
        <v>2</v>
      </c>
      <c r="B17" s="194" t="s">
        <v>141</v>
      </c>
      <c r="C17" s="316" t="s">
        <v>151</v>
      </c>
      <c r="D17" s="321" t="s">
        <v>58</v>
      </c>
      <c r="E17" s="365">
        <v>2</v>
      </c>
      <c r="F17" s="367" t="s">
        <v>41</v>
      </c>
      <c r="G17" s="68" t="s">
        <v>19</v>
      </c>
      <c r="H17" s="94">
        <v>45293</v>
      </c>
      <c r="I17" s="81">
        <f>H17+13</f>
        <v>45306</v>
      </c>
      <c r="J17" s="81">
        <f>I17+30</f>
        <v>45336</v>
      </c>
      <c r="K17" s="81">
        <f>J17+15</f>
        <v>45351</v>
      </c>
      <c r="L17" s="95">
        <f>K17+12</f>
        <v>45363</v>
      </c>
      <c r="M17" s="95">
        <f>L17+3</f>
        <v>45366</v>
      </c>
      <c r="N17" s="96">
        <f>M17+31</f>
        <v>45397</v>
      </c>
      <c r="O17" s="81">
        <f>N17+15</f>
        <v>45412</v>
      </c>
      <c r="P17" s="81">
        <f>O17+13</f>
        <v>45425</v>
      </c>
      <c r="Q17" s="81">
        <f>P17+15</f>
        <v>45440</v>
      </c>
      <c r="R17" s="81">
        <f>Q17+13</f>
        <v>45453</v>
      </c>
      <c r="S17" s="81">
        <f>R17+15</f>
        <v>45468</v>
      </c>
      <c r="T17" s="81">
        <f>S17+7</f>
        <v>45475</v>
      </c>
      <c r="U17" s="81">
        <f>T17+13</f>
        <v>45488</v>
      </c>
      <c r="V17" s="81"/>
      <c r="W17" s="95">
        <f>U17+7</f>
        <v>45495</v>
      </c>
      <c r="X17" s="97">
        <f>W17+10</f>
        <v>45505</v>
      </c>
      <c r="Y17" s="97">
        <f>X17+4</f>
        <v>45509</v>
      </c>
      <c r="Z17" s="97">
        <f>Y17+3</f>
        <v>45512</v>
      </c>
      <c r="AA17" s="97">
        <v>45159</v>
      </c>
      <c r="AB17" s="92">
        <v>45289</v>
      </c>
    </row>
    <row r="18" spans="1:28" s="89" customFormat="1" ht="18" customHeight="1" thickBot="1" x14ac:dyDescent="0.25">
      <c r="A18" s="320"/>
      <c r="B18" s="195"/>
      <c r="C18" s="249"/>
      <c r="D18" s="213"/>
      <c r="E18" s="366"/>
      <c r="F18" s="368"/>
      <c r="G18" s="67" t="s">
        <v>20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8"/>
    </row>
    <row r="19" spans="1:28" s="89" customFormat="1" ht="18" customHeight="1" x14ac:dyDescent="0.25">
      <c r="A19" s="319">
        <v>3</v>
      </c>
      <c r="B19" s="194" t="s">
        <v>153</v>
      </c>
      <c r="C19" s="316" t="s">
        <v>142</v>
      </c>
      <c r="D19" s="321" t="s">
        <v>58</v>
      </c>
      <c r="E19" s="365">
        <v>3</v>
      </c>
      <c r="F19" s="367" t="s">
        <v>41</v>
      </c>
      <c r="G19" s="68" t="s">
        <v>19</v>
      </c>
      <c r="H19" s="94">
        <v>45293</v>
      </c>
      <c r="I19" s="81">
        <f>H19+13</f>
        <v>45306</v>
      </c>
      <c r="J19" s="81">
        <f>I19+30</f>
        <v>45336</v>
      </c>
      <c r="K19" s="81">
        <f>J19+15</f>
        <v>45351</v>
      </c>
      <c r="L19" s="95">
        <f>K19+12</f>
        <v>45363</v>
      </c>
      <c r="M19" s="95">
        <f>L19+3</f>
        <v>45366</v>
      </c>
      <c r="N19" s="96">
        <f>M19+31</f>
        <v>45397</v>
      </c>
      <c r="O19" s="81">
        <f>N19+15</f>
        <v>45412</v>
      </c>
      <c r="P19" s="81">
        <f>O19+13</f>
        <v>45425</v>
      </c>
      <c r="Q19" s="81">
        <f>P19+15</f>
        <v>45440</v>
      </c>
      <c r="R19" s="81">
        <f>Q19+13</f>
        <v>45453</v>
      </c>
      <c r="S19" s="81">
        <f>R19+15</f>
        <v>45468</v>
      </c>
      <c r="T19" s="81">
        <f>S19+7</f>
        <v>45475</v>
      </c>
      <c r="U19" s="81">
        <f>T19+13</f>
        <v>45488</v>
      </c>
      <c r="V19" s="81"/>
      <c r="W19" s="95">
        <f>U19+7</f>
        <v>45495</v>
      </c>
      <c r="X19" s="97">
        <f>W19+10</f>
        <v>45505</v>
      </c>
      <c r="Y19" s="97">
        <f>X19+4</f>
        <v>45509</v>
      </c>
      <c r="Z19" s="97">
        <f>Y19+3</f>
        <v>45512</v>
      </c>
      <c r="AA19" s="97">
        <v>45159</v>
      </c>
      <c r="AB19" s="92">
        <v>45289</v>
      </c>
    </row>
    <row r="20" spans="1:28" s="89" customFormat="1" ht="30.75" customHeight="1" thickBot="1" x14ac:dyDescent="0.25">
      <c r="A20" s="320"/>
      <c r="B20" s="195"/>
      <c r="C20" s="249"/>
      <c r="D20" s="213"/>
      <c r="E20" s="366"/>
      <c r="F20" s="368"/>
      <c r="G20" s="67" t="s">
        <v>20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8"/>
    </row>
    <row r="21" spans="1:28" s="89" customFormat="1" ht="26.1" customHeight="1" x14ac:dyDescent="0.25">
      <c r="A21" s="369">
        <v>4</v>
      </c>
      <c r="B21" s="194" t="s">
        <v>146</v>
      </c>
      <c r="C21" s="316" t="s">
        <v>131</v>
      </c>
      <c r="D21" s="321" t="s">
        <v>58</v>
      </c>
      <c r="E21" s="365">
        <v>4</v>
      </c>
      <c r="F21" s="367" t="s">
        <v>41</v>
      </c>
      <c r="G21" s="68" t="s">
        <v>19</v>
      </c>
      <c r="H21" s="94">
        <v>45293</v>
      </c>
      <c r="I21" s="81">
        <f>H21+13</f>
        <v>45306</v>
      </c>
      <c r="J21" s="81">
        <f>I21+30</f>
        <v>45336</v>
      </c>
      <c r="K21" s="81">
        <f>J21+15</f>
        <v>45351</v>
      </c>
      <c r="L21" s="95">
        <f>K21+12</f>
        <v>45363</v>
      </c>
      <c r="M21" s="95">
        <f>L21+3</f>
        <v>45366</v>
      </c>
      <c r="N21" s="96">
        <f>M21+31</f>
        <v>45397</v>
      </c>
      <c r="O21" s="81">
        <f>N21+15</f>
        <v>45412</v>
      </c>
      <c r="P21" s="81">
        <f>O21+13</f>
        <v>45425</v>
      </c>
      <c r="Q21" s="81">
        <f>P21+15</f>
        <v>45440</v>
      </c>
      <c r="R21" s="81">
        <f>Q21+13</f>
        <v>45453</v>
      </c>
      <c r="S21" s="81">
        <f>R21+15</f>
        <v>45468</v>
      </c>
      <c r="T21" s="81">
        <f>S21+7</f>
        <v>45475</v>
      </c>
      <c r="U21" s="81">
        <f>T21+13</f>
        <v>45488</v>
      </c>
      <c r="V21" s="81"/>
      <c r="W21" s="95">
        <f>U21+7</f>
        <v>45495</v>
      </c>
      <c r="X21" s="97">
        <f>W21+10</f>
        <v>45505</v>
      </c>
      <c r="Y21" s="97">
        <f>X21+4</f>
        <v>45509</v>
      </c>
      <c r="Z21" s="97">
        <f>Y21+3</f>
        <v>45512</v>
      </c>
      <c r="AA21" s="97">
        <v>45159</v>
      </c>
      <c r="AB21" s="92">
        <v>45289</v>
      </c>
    </row>
    <row r="22" spans="1:28" s="89" customFormat="1" ht="36" customHeight="1" thickBot="1" x14ac:dyDescent="0.25">
      <c r="A22" s="370"/>
      <c r="B22" s="195"/>
      <c r="C22" s="249"/>
      <c r="D22" s="213"/>
      <c r="E22" s="366"/>
      <c r="F22" s="368"/>
      <c r="G22" s="67" t="s">
        <v>20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8"/>
    </row>
    <row r="23" spans="1:28" s="89" customFormat="1" ht="29.25" customHeight="1" thickBot="1" x14ac:dyDescent="0.3">
      <c r="A23" s="369">
        <v>5</v>
      </c>
      <c r="B23" s="194" t="s">
        <v>147</v>
      </c>
      <c r="C23" s="316" t="s">
        <v>150</v>
      </c>
      <c r="D23" s="321" t="s">
        <v>58</v>
      </c>
      <c r="E23" s="365">
        <v>5</v>
      </c>
      <c r="F23" s="367" t="s">
        <v>47</v>
      </c>
      <c r="G23" s="68" t="s">
        <v>19</v>
      </c>
      <c r="H23" s="94">
        <v>45293</v>
      </c>
      <c r="I23" s="81">
        <f>H23+13</f>
        <v>45306</v>
      </c>
      <c r="J23" s="81">
        <f>I23+30</f>
        <v>45336</v>
      </c>
      <c r="K23" s="81">
        <f>J23+15</f>
        <v>45351</v>
      </c>
      <c r="L23" s="95">
        <f>K23+12</f>
        <v>45363</v>
      </c>
      <c r="M23" s="95">
        <f>L23+3</f>
        <v>45366</v>
      </c>
      <c r="N23" s="96">
        <f>M23+31</f>
        <v>45397</v>
      </c>
      <c r="O23" s="81">
        <f>N23+15</f>
        <v>45412</v>
      </c>
      <c r="P23" s="81">
        <f>O23+13</f>
        <v>45425</v>
      </c>
      <c r="Q23" s="81">
        <f>P23+15</f>
        <v>45440</v>
      </c>
      <c r="R23" s="81">
        <f>Q23+13</f>
        <v>45453</v>
      </c>
      <c r="S23" s="81">
        <f>R23+15</f>
        <v>45468</v>
      </c>
      <c r="T23" s="81">
        <f>S23+7</f>
        <v>45475</v>
      </c>
      <c r="U23" s="81">
        <f>T23+13</f>
        <v>45488</v>
      </c>
      <c r="V23" s="81"/>
      <c r="W23" s="95">
        <f>U23+7</f>
        <v>45495</v>
      </c>
      <c r="X23" s="97">
        <f>W23+10</f>
        <v>45505</v>
      </c>
      <c r="Y23" s="97">
        <f>X23+4</f>
        <v>45509</v>
      </c>
      <c r="Z23" s="97">
        <f>Y23+3</f>
        <v>45512</v>
      </c>
      <c r="AA23" s="97">
        <v>45159</v>
      </c>
      <c r="AB23" s="92">
        <v>45289</v>
      </c>
    </row>
    <row r="24" spans="1:28" s="89" customFormat="1" ht="50.25" customHeight="1" thickBot="1" x14ac:dyDescent="0.25">
      <c r="A24" s="370"/>
      <c r="B24" s="195"/>
      <c r="C24" s="249"/>
      <c r="D24" s="213"/>
      <c r="E24" s="366"/>
      <c r="F24" s="368"/>
      <c r="G24" s="67" t="s">
        <v>20</v>
      </c>
      <c r="H24" s="169"/>
      <c r="I24" s="165"/>
      <c r="J24" s="165"/>
      <c r="K24" s="165"/>
      <c r="L24" s="170"/>
      <c r="M24" s="170"/>
      <c r="N24" s="168"/>
      <c r="O24" s="165"/>
      <c r="P24" s="165"/>
      <c r="Q24" s="165"/>
      <c r="R24" s="165"/>
      <c r="S24" s="165"/>
      <c r="T24" s="165"/>
      <c r="U24" s="165"/>
      <c r="V24" s="165"/>
      <c r="W24" s="170"/>
      <c r="X24" s="86"/>
      <c r="Y24" s="86"/>
      <c r="Z24" s="86"/>
      <c r="AA24" s="86"/>
      <c r="AB24" s="179"/>
    </row>
    <row r="25" spans="1:28" s="89" customFormat="1" ht="30" customHeight="1" thickBot="1" x14ac:dyDescent="0.25">
      <c r="A25" s="363">
        <v>6</v>
      </c>
      <c r="B25" s="194" t="s">
        <v>154</v>
      </c>
      <c r="C25" s="316" t="s">
        <v>151</v>
      </c>
      <c r="D25" s="321" t="s">
        <v>58</v>
      </c>
      <c r="E25" s="321">
        <v>6</v>
      </c>
      <c r="F25" s="367" t="s">
        <v>41</v>
      </c>
      <c r="G25" s="68" t="s">
        <v>19</v>
      </c>
      <c r="H25" s="94">
        <v>45293</v>
      </c>
      <c r="I25" s="81">
        <f>H25+13</f>
        <v>45306</v>
      </c>
      <c r="J25" s="81">
        <f>I25+30</f>
        <v>45336</v>
      </c>
      <c r="K25" s="81">
        <f>J25+15</f>
        <v>45351</v>
      </c>
      <c r="L25" s="95">
        <f>K25+12</f>
        <v>45363</v>
      </c>
      <c r="M25" s="95">
        <f>L25+3</f>
        <v>45366</v>
      </c>
      <c r="N25" s="96">
        <f>M25+31</f>
        <v>45397</v>
      </c>
      <c r="O25" s="81">
        <f>N25+15</f>
        <v>45412</v>
      </c>
      <c r="P25" s="81">
        <f>O25+13</f>
        <v>45425</v>
      </c>
      <c r="Q25" s="81">
        <f>P25+15</f>
        <v>45440</v>
      </c>
      <c r="R25" s="81">
        <f>Q25+13</f>
        <v>45453</v>
      </c>
      <c r="S25" s="81">
        <f>R25+15</f>
        <v>45468</v>
      </c>
      <c r="T25" s="81">
        <f>S25+7</f>
        <v>45475</v>
      </c>
      <c r="U25" s="81">
        <f>T25+13</f>
        <v>45488</v>
      </c>
      <c r="V25" s="81"/>
      <c r="W25" s="95">
        <f>U25+7</f>
        <v>45495</v>
      </c>
      <c r="X25" s="178">
        <f>W25+10</f>
        <v>45505</v>
      </c>
      <c r="Y25" s="178">
        <f>X25+4</f>
        <v>45509</v>
      </c>
      <c r="Z25" s="178">
        <f>Y25+3</f>
        <v>45512</v>
      </c>
      <c r="AA25" s="178">
        <v>45159</v>
      </c>
      <c r="AB25" s="180">
        <v>45289</v>
      </c>
    </row>
    <row r="26" spans="1:28" s="89" customFormat="1" ht="30" customHeight="1" thickBot="1" x14ac:dyDescent="0.3">
      <c r="A26" s="364"/>
      <c r="B26" s="195"/>
      <c r="C26" s="249"/>
      <c r="D26" s="213"/>
      <c r="E26" s="213"/>
      <c r="F26" s="368"/>
      <c r="G26" s="67" t="s">
        <v>20</v>
      </c>
      <c r="H26" s="169"/>
      <c r="I26" s="165"/>
      <c r="J26" s="165"/>
      <c r="K26" s="165"/>
      <c r="L26" s="170"/>
      <c r="M26" s="170"/>
      <c r="N26" s="168"/>
      <c r="O26" s="165"/>
      <c r="P26" s="165"/>
      <c r="Q26" s="165"/>
      <c r="R26" s="165"/>
      <c r="S26" s="165"/>
      <c r="T26" s="165"/>
      <c r="U26" s="165"/>
      <c r="V26" s="165"/>
      <c r="W26" s="170"/>
      <c r="X26" s="166"/>
      <c r="Y26" s="166"/>
      <c r="Z26" s="166"/>
      <c r="AA26" s="166"/>
      <c r="AB26" s="167"/>
    </row>
    <row r="27" spans="1:28" s="89" customFormat="1" ht="30" customHeight="1" thickBot="1" x14ac:dyDescent="0.25">
      <c r="A27" s="363">
        <v>7</v>
      </c>
      <c r="B27" s="194" t="s">
        <v>165</v>
      </c>
      <c r="C27" s="316" t="s">
        <v>166</v>
      </c>
      <c r="D27" s="321" t="s">
        <v>58</v>
      </c>
      <c r="E27" s="321">
        <v>7</v>
      </c>
      <c r="F27" s="367" t="s">
        <v>41</v>
      </c>
      <c r="G27" s="68" t="s">
        <v>19</v>
      </c>
      <c r="H27" s="94">
        <v>45293</v>
      </c>
      <c r="I27" s="81">
        <f>H27+13</f>
        <v>45306</v>
      </c>
      <c r="J27" s="81">
        <f>I27+30</f>
        <v>45336</v>
      </c>
      <c r="K27" s="81">
        <f>J27+15</f>
        <v>45351</v>
      </c>
      <c r="L27" s="95">
        <f>K27+12</f>
        <v>45363</v>
      </c>
      <c r="M27" s="95">
        <f>L27+3</f>
        <v>45366</v>
      </c>
      <c r="N27" s="96">
        <f>M27+31</f>
        <v>45397</v>
      </c>
      <c r="O27" s="81">
        <f>N27+15</f>
        <v>45412</v>
      </c>
      <c r="P27" s="81">
        <f>O27+13</f>
        <v>45425</v>
      </c>
      <c r="Q27" s="81">
        <f>P27+15</f>
        <v>45440</v>
      </c>
      <c r="R27" s="81">
        <f>Q27+13</f>
        <v>45453</v>
      </c>
      <c r="S27" s="81">
        <f>R27+15</f>
        <v>45468</v>
      </c>
      <c r="T27" s="81">
        <f>S27+7</f>
        <v>45475</v>
      </c>
      <c r="U27" s="81">
        <f>T27+13</f>
        <v>45488</v>
      </c>
      <c r="V27" s="81"/>
      <c r="W27" s="95">
        <f>U27+7</f>
        <v>45495</v>
      </c>
      <c r="X27" s="178">
        <f>W27+10</f>
        <v>45505</v>
      </c>
      <c r="Y27" s="178">
        <f>X27+4</f>
        <v>45509</v>
      </c>
      <c r="Z27" s="178">
        <f>Y27+3</f>
        <v>45512</v>
      </c>
      <c r="AA27" s="178">
        <v>45159</v>
      </c>
      <c r="AB27" s="180">
        <v>45289</v>
      </c>
    </row>
    <row r="28" spans="1:28" s="89" customFormat="1" ht="30" customHeight="1" thickBot="1" x14ac:dyDescent="0.3">
      <c r="A28" s="364"/>
      <c r="B28" s="195"/>
      <c r="C28" s="249"/>
      <c r="D28" s="213"/>
      <c r="E28" s="213"/>
      <c r="F28" s="368"/>
      <c r="G28" s="67" t="s">
        <v>20</v>
      </c>
      <c r="H28" s="169"/>
      <c r="I28" s="165"/>
      <c r="J28" s="165"/>
      <c r="K28" s="165"/>
      <c r="L28" s="170"/>
      <c r="M28" s="170"/>
      <c r="N28" s="168"/>
      <c r="O28" s="165"/>
      <c r="P28" s="165"/>
      <c r="Q28" s="165"/>
      <c r="R28" s="165"/>
      <c r="S28" s="165"/>
      <c r="T28" s="165"/>
      <c r="U28" s="165"/>
      <c r="V28" s="165"/>
      <c r="W28" s="170"/>
      <c r="X28" s="166"/>
      <c r="Y28" s="166"/>
      <c r="Z28" s="166"/>
      <c r="AA28" s="166"/>
      <c r="AB28" s="167"/>
    </row>
    <row r="29" spans="1:28" s="89" customFormat="1" ht="30" customHeight="1" thickBot="1" x14ac:dyDescent="0.25">
      <c r="A29" s="363">
        <v>8</v>
      </c>
      <c r="B29" s="194" t="s">
        <v>167</v>
      </c>
      <c r="C29" s="316" t="s">
        <v>151</v>
      </c>
      <c r="D29" s="321" t="s">
        <v>58</v>
      </c>
      <c r="E29" s="321">
        <v>8</v>
      </c>
      <c r="F29" s="367" t="s">
        <v>41</v>
      </c>
      <c r="G29" s="68" t="s">
        <v>19</v>
      </c>
      <c r="H29" s="94">
        <v>45293</v>
      </c>
      <c r="I29" s="81">
        <f>H29+13</f>
        <v>45306</v>
      </c>
      <c r="J29" s="81">
        <f>I29+30</f>
        <v>45336</v>
      </c>
      <c r="K29" s="81">
        <f>J29+15</f>
        <v>45351</v>
      </c>
      <c r="L29" s="95">
        <f>K29+12</f>
        <v>45363</v>
      </c>
      <c r="M29" s="95">
        <f>L29+3</f>
        <v>45366</v>
      </c>
      <c r="N29" s="96">
        <f>M29+31</f>
        <v>45397</v>
      </c>
      <c r="O29" s="81">
        <f>N29+15</f>
        <v>45412</v>
      </c>
      <c r="P29" s="81">
        <f>O29+13</f>
        <v>45425</v>
      </c>
      <c r="Q29" s="81">
        <f>P29+15</f>
        <v>45440</v>
      </c>
      <c r="R29" s="81">
        <f>Q29+13</f>
        <v>45453</v>
      </c>
      <c r="S29" s="81">
        <f>R29+15</f>
        <v>45468</v>
      </c>
      <c r="T29" s="81">
        <f>S29+7</f>
        <v>45475</v>
      </c>
      <c r="U29" s="81">
        <f>T29+13</f>
        <v>45488</v>
      </c>
      <c r="V29" s="81"/>
      <c r="W29" s="95">
        <f>U29+7</f>
        <v>45495</v>
      </c>
      <c r="X29" s="178">
        <f>W29+10</f>
        <v>45505</v>
      </c>
      <c r="Y29" s="178">
        <f>X29+4</f>
        <v>45509</v>
      </c>
      <c r="Z29" s="178">
        <f>Y29+3</f>
        <v>45512</v>
      </c>
      <c r="AA29" s="178">
        <v>45159</v>
      </c>
      <c r="AB29" s="180">
        <v>45289</v>
      </c>
    </row>
    <row r="30" spans="1:28" s="89" customFormat="1" ht="35.25" customHeight="1" thickBot="1" x14ac:dyDescent="0.3">
      <c r="A30" s="364"/>
      <c r="B30" s="195"/>
      <c r="C30" s="249"/>
      <c r="D30" s="213"/>
      <c r="E30" s="213"/>
      <c r="F30" s="368"/>
      <c r="G30" s="67" t="s">
        <v>20</v>
      </c>
      <c r="H30" s="169"/>
      <c r="I30" s="165"/>
      <c r="J30" s="165"/>
      <c r="K30" s="165"/>
      <c r="L30" s="170"/>
      <c r="M30" s="170"/>
      <c r="N30" s="168"/>
      <c r="O30" s="165"/>
      <c r="P30" s="165"/>
      <c r="Q30" s="165"/>
      <c r="R30" s="165"/>
      <c r="S30" s="165"/>
      <c r="T30" s="165"/>
      <c r="U30" s="165"/>
      <c r="V30" s="165"/>
      <c r="W30" s="170"/>
      <c r="X30" s="166"/>
      <c r="Y30" s="166"/>
      <c r="Z30" s="166"/>
      <c r="AA30" s="166"/>
      <c r="AB30" s="167"/>
    </row>
    <row r="31" spans="1:28" s="89" customFormat="1" ht="35.25" customHeight="1" thickBot="1" x14ac:dyDescent="0.25">
      <c r="A31" s="363">
        <v>9</v>
      </c>
      <c r="B31" s="194" t="s">
        <v>168</v>
      </c>
      <c r="C31" s="316" t="s">
        <v>166</v>
      </c>
      <c r="D31" s="321" t="s">
        <v>58</v>
      </c>
      <c r="E31" s="321">
        <v>9</v>
      </c>
      <c r="F31" s="367" t="s">
        <v>41</v>
      </c>
      <c r="G31" s="68" t="s">
        <v>19</v>
      </c>
      <c r="H31" s="94">
        <v>45293</v>
      </c>
      <c r="I31" s="81">
        <f>H31+13</f>
        <v>45306</v>
      </c>
      <c r="J31" s="81">
        <f>I31+30</f>
        <v>45336</v>
      </c>
      <c r="K31" s="81">
        <f>J31+15</f>
        <v>45351</v>
      </c>
      <c r="L31" s="95">
        <f>K31+12</f>
        <v>45363</v>
      </c>
      <c r="M31" s="95">
        <f>L31+3</f>
        <v>45366</v>
      </c>
      <c r="N31" s="96">
        <f>M31+31</f>
        <v>45397</v>
      </c>
      <c r="O31" s="81">
        <f>N31+15</f>
        <v>45412</v>
      </c>
      <c r="P31" s="81">
        <f>O31+13</f>
        <v>45425</v>
      </c>
      <c r="Q31" s="81">
        <f>P31+15</f>
        <v>45440</v>
      </c>
      <c r="R31" s="81">
        <f>Q31+13</f>
        <v>45453</v>
      </c>
      <c r="S31" s="81">
        <f>R31+15</f>
        <v>45468</v>
      </c>
      <c r="T31" s="81">
        <f>S31+7</f>
        <v>45475</v>
      </c>
      <c r="U31" s="81">
        <f>T31+13</f>
        <v>45488</v>
      </c>
      <c r="V31" s="81"/>
      <c r="W31" s="95">
        <f>U31+7</f>
        <v>45495</v>
      </c>
      <c r="X31" s="178">
        <f>W31+10</f>
        <v>45505</v>
      </c>
      <c r="Y31" s="178">
        <f>X31+4</f>
        <v>45509</v>
      </c>
      <c r="Z31" s="178">
        <f>Y31+3</f>
        <v>45512</v>
      </c>
      <c r="AA31" s="178">
        <v>45159</v>
      </c>
      <c r="AB31" s="180">
        <v>45289</v>
      </c>
    </row>
    <row r="32" spans="1:28" s="89" customFormat="1" ht="35.25" customHeight="1" x14ac:dyDescent="0.25">
      <c r="A32" s="364"/>
      <c r="B32" s="195"/>
      <c r="C32" s="249"/>
      <c r="D32" s="213"/>
      <c r="E32" s="213"/>
      <c r="F32" s="368"/>
      <c r="G32" s="67"/>
      <c r="H32" s="169"/>
      <c r="I32" s="165"/>
      <c r="J32" s="165"/>
      <c r="K32" s="165"/>
      <c r="L32" s="170"/>
      <c r="M32" s="170"/>
      <c r="N32" s="168"/>
      <c r="O32" s="165"/>
      <c r="P32" s="165"/>
      <c r="Q32" s="165"/>
      <c r="R32" s="165"/>
      <c r="S32" s="165"/>
      <c r="T32" s="165"/>
      <c r="U32" s="165"/>
      <c r="V32" s="165"/>
      <c r="W32" s="170"/>
      <c r="X32" s="166"/>
      <c r="Y32" s="166"/>
      <c r="Z32" s="166"/>
      <c r="AA32" s="166"/>
      <c r="AB32" s="167"/>
    </row>
    <row r="33" spans="1:28" s="89" customFormat="1" ht="24.6" customHeight="1" thickBot="1" x14ac:dyDescent="0.25">
      <c r="A33" s="155"/>
      <c r="B33" s="155" t="s">
        <v>2</v>
      </c>
      <c r="C33" s="155"/>
      <c r="D33" s="155"/>
      <c r="E33" s="155"/>
      <c r="F33" s="156"/>
      <c r="G33" s="157"/>
      <c r="H33" s="155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9"/>
    </row>
    <row r="34" spans="1:28" s="89" customFormat="1" ht="56.25" customHeight="1" x14ac:dyDescent="0.2">
      <c r="A34" s="99"/>
      <c r="B34" s="99"/>
      <c r="C34" s="177"/>
      <c r="D34" s="177"/>
      <c r="E34" s="177"/>
      <c r="F34" s="177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28"/>
      <c r="AB34" s="28"/>
    </row>
    <row r="35" spans="1:28" s="89" customFormat="1" ht="20.25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28"/>
      <c r="AB35" s="28"/>
    </row>
    <row r="36" spans="1:28" s="89" customFormat="1" ht="20.25" customHeight="1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28"/>
      <c r="AB36" s="28"/>
    </row>
    <row r="37" spans="1:28" s="89" customFormat="1" ht="13.5" thickBot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28"/>
      <c r="V37" s="28"/>
    </row>
    <row r="38" spans="1:28" s="89" customFormat="1" ht="16.5" customHeight="1" thickBot="1" x14ac:dyDescent="0.25">
      <c r="A38" s="88"/>
      <c r="B38" s="189" t="s">
        <v>32</v>
      </c>
      <c r="C38" s="190"/>
      <c r="D38" s="190"/>
      <c r="E38" s="191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8" s="89" customFormat="1" ht="16.5" customHeight="1" thickBot="1" x14ac:dyDescent="0.25">
      <c r="A39" s="88"/>
      <c r="B39" s="29" t="s">
        <v>74</v>
      </c>
      <c r="C39" s="443" t="s">
        <v>169</v>
      </c>
      <c r="D39" s="444"/>
      <c r="E39" s="445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8" s="89" customFormat="1" ht="13.5" thickBot="1" x14ac:dyDescent="0.25">
      <c r="A40" s="88"/>
      <c r="B40" s="30"/>
      <c r="C40" s="31"/>
      <c r="D40" s="31"/>
      <c r="E40" s="31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8" ht="13.5" thickBot="1" x14ac:dyDescent="0.25">
      <c r="B41" s="188" t="s">
        <v>33</v>
      </c>
      <c r="C41" s="422" t="s">
        <v>40</v>
      </c>
      <c r="D41" s="423"/>
      <c r="E41" s="423"/>
      <c r="F41" s="423"/>
      <c r="G41" s="424"/>
      <c r="I41" s="399" t="s">
        <v>51</v>
      </c>
      <c r="J41" s="400"/>
      <c r="K41" s="401" t="s">
        <v>52</v>
      </c>
      <c r="L41" s="402"/>
      <c r="M41" s="403"/>
      <c r="O41" s="394" t="s">
        <v>57</v>
      </c>
      <c r="P41" s="395"/>
      <c r="Q41" s="395"/>
      <c r="R41" s="395"/>
      <c r="S41" s="396"/>
      <c r="W41" s="89"/>
      <c r="X41" s="89"/>
      <c r="Y41" s="89"/>
      <c r="Z41" s="89"/>
      <c r="AA41" s="89"/>
      <c r="AB41" s="89"/>
    </row>
    <row r="42" spans="1:28" ht="13.5" thickBot="1" x14ac:dyDescent="0.25">
      <c r="B42" s="188" t="s">
        <v>34</v>
      </c>
      <c r="C42" s="32" t="s">
        <v>41</v>
      </c>
      <c r="D42" s="33"/>
      <c r="E42" s="413" t="s">
        <v>42</v>
      </c>
      <c r="F42" s="414"/>
      <c r="G42" s="415"/>
      <c r="I42" s="397">
        <v>1</v>
      </c>
      <c r="J42" s="398"/>
      <c r="K42" s="389" t="s">
        <v>54</v>
      </c>
      <c r="L42" s="390"/>
      <c r="M42" s="391"/>
      <c r="O42" s="34" t="s">
        <v>58</v>
      </c>
      <c r="P42" s="389" t="s">
        <v>59</v>
      </c>
      <c r="Q42" s="390"/>
      <c r="R42" s="390"/>
      <c r="S42" s="391"/>
      <c r="W42" s="89"/>
      <c r="X42" s="89"/>
      <c r="Y42" s="89"/>
      <c r="Z42" s="89"/>
      <c r="AA42" s="89"/>
      <c r="AB42" s="89"/>
    </row>
    <row r="43" spans="1:28" ht="13.5" thickBot="1" x14ac:dyDescent="0.25">
      <c r="B43" s="188" t="s">
        <v>35</v>
      </c>
      <c r="C43" s="35" t="s">
        <v>43</v>
      </c>
      <c r="D43" s="36"/>
      <c r="E43" s="419" t="s">
        <v>44</v>
      </c>
      <c r="F43" s="420"/>
      <c r="G43" s="421"/>
      <c r="I43" s="387">
        <v>2</v>
      </c>
      <c r="J43" s="388"/>
      <c r="K43" s="389" t="s">
        <v>55</v>
      </c>
      <c r="L43" s="390"/>
      <c r="M43" s="391"/>
      <c r="O43" s="37" t="s">
        <v>60</v>
      </c>
      <c r="P43" s="389" t="s">
        <v>61</v>
      </c>
      <c r="Q43" s="390"/>
      <c r="R43" s="390"/>
      <c r="S43" s="391"/>
      <c r="W43" s="99"/>
      <c r="X43" s="99"/>
      <c r="Y43" s="99"/>
      <c r="Z43" s="99"/>
      <c r="AA43" s="99"/>
      <c r="AB43" s="99"/>
    </row>
    <row r="44" spans="1:28" ht="13.5" thickBot="1" x14ac:dyDescent="0.25">
      <c r="B44" s="188" t="s">
        <v>36</v>
      </c>
      <c r="C44" s="32" t="s">
        <v>45</v>
      </c>
      <c r="D44" s="33"/>
      <c r="E44" s="419" t="s">
        <v>46</v>
      </c>
      <c r="F44" s="420"/>
      <c r="G44" s="421"/>
      <c r="I44" s="387">
        <v>3</v>
      </c>
      <c r="J44" s="388"/>
      <c r="K44" s="389" t="s">
        <v>56</v>
      </c>
      <c r="L44" s="390"/>
      <c r="M44" s="391"/>
      <c r="O44" s="38" t="s">
        <v>62</v>
      </c>
      <c r="P44" s="384" t="s">
        <v>63</v>
      </c>
      <c r="Q44" s="385"/>
      <c r="R44" s="385"/>
      <c r="S44" s="386"/>
    </row>
    <row r="45" spans="1:28" ht="13.5" thickBot="1" x14ac:dyDescent="0.25">
      <c r="B45" s="188" t="s">
        <v>37</v>
      </c>
      <c r="C45" s="35" t="s">
        <v>47</v>
      </c>
      <c r="D45" s="36"/>
      <c r="E45" s="419" t="s">
        <v>48</v>
      </c>
      <c r="F45" s="420"/>
      <c r="G45" s="421"/>
      <c r="I45" s="392">
        <v>4</v>
      </c>
      <c r="J45" s="393"/>
      <c r="K45" s="384" t="s">
        <v>53</v>
      </c>
      <c r="L45" s="385"/>
      <c r="M45" s="386"/>
    </row>
    <row r="46" spans="1:28" ht="13.5" thickBot="1" x14ac:dyDescent="0.25">
      <c r="B46" s="188" t="s">
        <v>38</v>
      </c>
      <c r="C46" s="39" t="s">
        <v>49</v>
      </c>
      <c r="D46" s="40"/>
      <c r="E46" s="416" t="s">
        <v>50</v>
      </c>
      <c r="F46" s="417"/>
      <c r="G46" s="418"/>
    </row>
    <row r="47" spans="1:28" ht="15.75" thickBot="1" x14ac:dyDescent="0.3">
      <c r="B47" s="65" t="s">
        <v>39</v>
      </c>
      <c r="C47" s="408" t="s">
        <v>123</v>
      </c>
      <c r="D47" s="409"/>
      <c r="E47" s="410" t="s">
        <v>124</v>
      </c>
      <c r="F47" s="411"/>
      <c r="G47" s="412"/>
    </row>
    <row r="48" spans="1:28" x14ac:dyDescent="0.2">
      <c r="P48" s="88" t="s">
        <v>31</v>
      </c>
      <c r="U48" s="28">
        <f>+U37/20</f>
        <v>0</v>
      </c>
      <c r="V48" s="28" t="s">
        <v>77</v>
      </c>
    </row>
  </sheetData>
  <mergeCells count="99">
    <mergeCell ref="C39:E39"/>
    <mergeCell ref="A15:A16"/>
    <mergeCell ref="A12:F12"/>
    <mergeCell ref="I10:L10"/>
    <mergeCell ref="B13:B14"/>
    <mergeCell ref="A13:A14"/>
    <mergeCell ref="A17:A18"/>
    <mergeCell ref="B17:B18"/>
    <mergeCell ref="D17:D18"/>
    <mergeCell ref="E17:E18"/>
    <mergeCell ref="C17:C18"/>
    <mergeCell ref="C41:G41"/>
    <mergeCell ref="C19:C20"/>
    <mergeCell ref="D19:D20"/>
    <mergeCell ref="E19:E20"/>
    <mergeCell ref="F19:F20"/>
    <mergeCell ref="C25:C26"/>
    <mergeCell ref="D25:D26"/>
    <mergeCell ref="E25:E26"/>
    <mergeCell ref="F25:F26"/>
    <mergeCell ref="C27:C28"/>
    <mergeCell ref="D27:D28"/>
    <mergeCell ref="E27:E28"/>
    <mergeCell ref="F27:F28"/>
    <mergeCell ref="C29:C30"/>
    <mergeCell ref="D29:D30"/>
    <mergeCell ref="E29:E30"/>
    <mergeCell ref="F29:F30"/>
    <mergeCell ref="C31:C32"/>
    <mergeCell ref="D31:D32"/>
    <mergeCell ref="E31:E32"/>
    <mergeCell ref="C47:D47"/>
    <mergeCell ref="E47:G47"/>
    <mergeCell ref="E42:G42"/>
    <mergeCell ref="F15:F16"/>
    <mergeCell ref="C15:C16"/>
    <mergeCell ref="D15:D16"/>
    <mergeCell ref="E15:E16"/>
    <mergeCell ref="B15:B16"/>
    <mergeCell ref="E46:G46"/>
    <mergeCell ref="E45:G45"/>
    <mergeCell ref="E43:G43"/>
    <mergeCell ref="E44:G44"/>
    <mergeCell ref="F17:F18"/>
    <mergeCell ref="B19:B20"/>
    <mergeCell ref="C4:H4"/>
    <mergeCell ref="C5:H5"/>
    <mergeCell ref="E13:E14"/>
    <mergeCell ref="F13:F14"/>
    <mergeCell ref="G12:G14"/>
    <mergeCell ref="C7:H7"/>
    <mergeCell ref="C8:H8"/>
    <mergeCell ref="C6:H6"/>
    <mergeCell ref="C13:C14"/>
    <mergeCell ref="D13:D14"/>
    <mergeCell ref="AB13:AB14"/>
    <mergeCell ref="H12:L12"/>
    <mergeCell ref="V13:V14"/>
    <mergeCell ref="AA13:AA14"/>
    <mergeCell ref="H13:H14"/>
    <mergeCell ref="AA12:AB12"/>
    <mergeCell ref="T12:Z12"/>
    <mergeCell ref="M12:S12"/>
    <mergeCell ref="K45:M45"/>
    <mergeCell ref="I43:J43"/>
    <mergeCell ref="K43:M43"/>
    <mergeCell ref="I45:J45"/>
    <mergeCell ref="O41:S41"/>
    <mergeCell ref="K42:M42"/>
    <mergeCell ref="P42:S42"/>
    <mergeCell ref="I42:J42"/>
    <mergeCell ref="P43:S43"/>
    <mergeCell ref="I44:J44"/>
    <mergeCell ref="P44:S44"/>
    <mergeCell ref="K44:M44"/>
    <mergeCell ref="I41:J41"/>
    <mergeCell ref="K41:M41"/>
    <mergeCell ref="A25:A26"/>
    <mergeCell ref="A27:A28"/>
    <mergeCell ref="A29:A30"/>
    <mergeCell ref="A31:A32"/>
    <mergeCell ref="A19:A20"/>
    <mergeCell ref="E21:E22"/>
    <mergeCell ref="F21:F22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B25:B26"/>
    <mergeCell ref="B27:B28"/>
    <mergeCell ref="B29:B30"/>
    <mergeCell ref="B31:B32"/>
    <mergeCell ref="F31:F32"/>
  </mergeCells>
  <phoneticPr fontId="5" type="noConversion"/>
  <pageMargins left="0" right="0" top="0.15748031496062992" bottom="0.15748031496062992" header="0.31496062992125984" footer="0.31496062992125984"/>
  <pageSetup paperSize="123" scale="1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Fournitures AO et Cotation</vt:lpstr>
      <vt:lpstr>Travaux</vt:lpstr>
      <vt:lpstr>Prest. Intell.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2022-12-05T16:30:04Z</cp:lastPrinted>
  <dcterms:created xsi:type="dcterms:W3CDTF">2010-02-02T07:04:36Z</dcterms:created>
  <dcterms:modified xsi:type="dcterms:W3CDTF">2024-01-22T11:26:10Z</dcterms:modified>
</cp:coreProperties>
</file>